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'FS184'!$A$1:$AA$56</definedName>
    <definedName name="_xlnm.Print_Area" localSheetId="2">'GT421'!$A$1:$AA$56</definedName>
    <definedName name="_xlnm.Print_Area" localSheetId="3">'GT481'!$A$1:$AA$56</definedName>
    <definedName name="_xlnm.Print_Area" localSheetId="4">'KZN225'!$A$1:$AA$56</definedName>
    <definedName name="_xlnm.Print_Area" localSheetId="5">'KZN252'!$A$1:$AA$56</definedName>
    <definedName name="_xlnm.Print_Area" localSheetId="6">'KZN282'!$A$1:$AA$56</definedName>
    <definedName name="_xlnm.Print_Area" localSheetId="7">'LIM354'!$A$1:$AA$56</definedName>
    <definedName name="_xlnm.Print_Area" localSheetId="8">'MP307'!$A$1:$AA$56</definedName>
    <definedName name="_xlnm.Print_Area" localSheetId="9">'MP312'!$A$1:$AA$56</definedName>
    <definedName name="_xlnm.Print_Area" localSheetId="10">'MP313'!$A$1:$AA$56</definedName>
    <definedName name="_xlnm.Print_Area" localSheetId="11">'MP326'!$A$1:$AA$56</definedName>
    <definedName name="_xlnm.Print_Area" localSheetId="12">'NC091'!$A$1:$AA$56</definedName>
    <definedName name="_xlnm.Print_Area" localSheetId="13">'NW372'!$A$1:$AA$56</definedName>
    <definedName name="_xlnm.Print_Area" localSheetId="14">'NW373'!$A$1:$AA$56</definedName>
    <definedName name="_xlnm.Print_Area" localSheetId="15">'NW403'!$A$1:$AA$56</definedName>
    <definedName name="_xlnm.Print_Area" localSheetId="16">'NW405'!$A$1:$AA$56</definedName>
    <definedName name="_xlnm.Print_Area" localSheetId="0">'Summary'!$A$1:$AA$56</definedName>
    <definedName name="_xlnm.Print_Area" localSheetId="17">'WC023'!$A$1:$AA$56</definedName>
    <definedName name="_xlnm.Print_Area" localSheetId="18">'WC024'!$A$1:$AA$56</definedName>
    <definedName name="_xlnm.Print_Area" localSheetId="19">'WC044'!$A$1:$AA$56</definedName>
  </definedNames>
  <calcPr fullCalcOnLoad="1"/>
</workbook>
</file>

<file path=xl/sharedStrings.xml><?xml version="1.0" encoding="utf-8"?>
<sst xmlns="http://schemas.openxmlformats.org/spreadsheetml/2006/main" count="1460" uniqueCount="90">
  <si>
    <t>Free State: Matjhabeng(FS184) - Table C4 Quarterly Budgeted Financial Performance ( All )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</si>
  <si>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</si>
  <si>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</si>
  <si>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</si>
  <si>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</si>
  <si>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</si>
  <si>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</si>
  <si>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</si>
  <si>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</si>
  <si>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</si>
  <si>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</si>
  <si>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</si>
  <si>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</si>
  <si>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</si>
  <si>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</si>
  <si>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</si>
  <si>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</si>
  <si>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</si>
  <si>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</si>
  <si>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</si>
  <si>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</si>
  <si>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</si>
  <si>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</si>
  <si>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</si>
  <si>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</si>
  <si>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</si>
  <si>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</si>
  <si>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</si>
  <si>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</si>
  <si>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</si>
  <si>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</si>
  <si>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</si>
  <si>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</si>
  <si>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</si>
  <si>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</si>
  <si>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</si>
  <si>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</si>
  <si>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</si>
  <si>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</si>
  <si>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</si>
  <si>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</si>
  <si>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</si>
  <si>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</si>
  <si>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</si>
  <si>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</si>
  <si>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</si>
  <si>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</si>
  <si>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</si>
  <si>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</si>
  <si>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</si>
  <si>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</si>
  <si>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</si>
  <si>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</si>
  <si>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</si>
  <si>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</si>
  <si>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</si>
  <si>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</si>
  <si>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</si>
  <si>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</si>
  <si>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</si>
  <si>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</si>
  <si>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</si>
  <si>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</si>
  <si>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</si>
  <si>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</si>
  <si>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</si>
  <si>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</si>
  <si>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</si>
  <si>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</si>
  <si>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</si>
  <si>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Gauteng: Emfuleni(GT421) - Table C4 Quarterly Budgeted Financial Performance ( All ) for 3rd Quarter ended 31 March 2020 (Figures Finalised as at 2020/05/14)</t>
  </si>
  <si>
    <t>Gauteng: Mogale City(GT481) - Table C4 Quarterly Budgeted Financial Performance ( All ) for 3rd Quarter ended 31 March 2020 (Figures Finalised as at 2020/05/14)</t>
  </si>
  <si>
    <t>Kwazulu-Natal: Msunduzi(KZN225) - Table C4 Quarterly Budgeted Financial Performance ( All ) for 3rd Quarter ended 31 March 2020 (Figures Finalised as at 2020/05/14)</t>
  </si>
  <si>
    <t>Kwazulu-Natal: Newcastle(KZN252) - Table C4 Quarterly Budgeted Financial Performance ( All ) for 3rd Quarter ended 31 March 2020 (Figures Finalised as at 2020/05/14)</t>
  </si>
  <si>
    <t>Kwazulu-Natal: uMhlathuze(KZN282) - Table C4 Quarterly Budgeted Financial Performance ( All ) for 3rd Quarter ended 31 March 2020 (Figures Finalised as at 2020/05/14)</t>
  </si>
  <si>
    <t>Limpopo: Polokwane(LIM354) - Table C4 Quarterly Budgeted Financial Performance ( All ) for 3rd Quarter ended 31 March 2020 (Figures Finalised as at 2020/05/14)</t>
  </si>
  <si>
    <t>Mpumalanga: Govan Mbeki(MP307) - Table C4 Quarterly Budgeted Financial Performance ( All ) for 3rd Quarter ended 31 March 2020 (Figures Finalised as at 2020/05/14)</t>
  </si>
  <si>
    <t>Mpumalanga: Emalahleni (MP)(MP312) - Table C4 Quarterly Budgeted Financial Performance ( All ) for 3rd Quarter ended 31 March 2020 (Figures Finalised as at 2020/05/14)</t>
  </si>
  <si>
    <t>Mpumalanga: Steve Tshwete(MP313) - Table C4 Quarterly Budgeted Financial Performance ( All ) for 3rd Quarter ended 31 March 2020 (Figures Finalised as at 2020/05/14)</t>
  </si>
  <si>
    <t>Mpumalanga: City of Mbombela(MP326) - Table C4 Quarterly Budgeted Financial Performance ( All ) for 3rd Quarter ended 31 March 2020 (Figures Finalised as at 2020/05/14)</t>
  </si>
  <si>
    <t>Northern Cape: Sol Plaatje(NC091) - Table C4 Quarterly Budgeted Financial Performance ( All ) for 3rd Quarter ended 31 March 2020 (Figures Finalised as at 2020/05/14)</t>
  </si>
  <si>
    <t>North West: Madibeng(NW372) - Table C4 Quarterly Budgeted Financial Performance ( All ) for 3rd Quarter ended 31 March 2020 (Figures Finalised as at 2020/05/14)</t>
  </si>
  <si>
    <t>North West: Rustenburg(NW373) - Table C4 Quarterly Budgeted Financial Performance ( All ) for 3rd Quarter ended 31 March 2020 (Figures Finalised as at 2020/05/14)</t>
  </si>
  <si>
    <t>North West: City of Matlosana(NW403) - Table C4 Quarterly Budgeted Financial Performance ( All ) for 3rd Quarter ended 31 March 2020 (Figures Finalised as at 2020/05/14)</t>
  </si>
  <si>
    <t>North West: J B Marks(NW405) - Table C4 Quarterly Budgeted Financial Performance ( All ) for 3rd Quarter ended 31 March 2020 (Figures Finalised as at 2020/05/14)</t>
  </si>
  <si>
    <t>Western Cape: Drakenstein(WC023) - Table C4 Quarterly Budgeted Financial Performance ( All ) for 3rd Quarter ended 31 March 2020 (Figures Finalised as at 2020/05/14)</t>
  </si>
  <si>
    <t>Western Cape: Stellenbosch(WC024) - Table C4 Quarterly Budgeted Financial Performance ( All ) for 3rd Quarter ended 31 March 2020 (Figures Finalised as at 2020/05/14)</t>
  </si>
  <si>
    <t>Western Cape: George(WC044) - Table C4 Quarterly Budgeted Financial Performance ( All ) for 3rd Quarter ended 31 March 2020 (Figures Finalised as at 2020/05/14)</t>
  </si>
  <si>
    <t>Summary - Table C4 Quarterly Budgeted Financial Performance ( All ) for 3rd Quarter ended 31 March 2020 (Figures Finalised as at 2020/05/14)</t>
  </si>
  <si>
    <t>Ref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</si>
</sst>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6132811211</v>
      </c>
      <c r="D5" s="6"/>
      <c r="E5" s="7">
        <v>8995070346</v>
      </c>
      <c r="F5" s="8">
        <v>9115742623</v>
      </c>
      <c r="G5" s="8">
        <v>884415253</v>
      </c>
      <c r="H5" s="8">
        <v>817278178</v>
      </c>
      <c r="I5" s="8">
        <v>729624602</v>
      </c>
      <c r="J5" s="8">
        <v>2431318033</v>
      </c>
      <c r="K5" s="8">
        <v>638934526</v>
      </c>
      <c r="L5" s="8">
        <v>634788757</v>
      </c>
      <c r="M5" s="8">
        <v>638353496</v>
      </c>
      <c r="N5" s="8">
        <v>1912076779</v>
      </c>
      <c r="O5" s="8">
        <v>639504419</v>
      </c>
      <c r="P5" s="8">
        <v>580510735</v>
      </c>
      <c r="Q5" s="8">
        <v>647768866</v>
      </c>
      <c r="R5" s="8">
        <v>1867784020</v>
      </c>
      <c r="S5" s="8"/>
      <c r="T5" s="8"/>
      <c r="U5" s="8"/>
      <c r="V5" s="8"/>
      <c r="W5" s="8">
        <v>6211178832</v>
      </c>
      <c r="X5" s="8">
        <v>6924580098</v>
      </c>
      <c r="Y5" s="8">
        <v>-713401266</v>
      </c>
      <c r="Z5" s="2">
        <v>-10.3</v>
      </c>
      <c r="AA5" s="6">
        <v>9115742623</v>
      </c>
    </row>
    <row r="6" spans="1:27" ht="13.5">
      <c r="A6" s="23" t="s">
        <v>32</v>
      </c>
      <c r="B6" s="24"/>
      <c r="C6" s="6">
        <v>12367265392</v>
      </c>
      <c r="D6" s="6"/>
      <c r="E6" s="7">
        <v>21254451447</v>
      </c>
      <c r="F6" s="8">
        <v>21058763678</v>
      </c>
      <c r="G6" s="8">
        <v>1570168655</v>
      </c>
      <c r="H6" s="8">
        <v>1901774083</v>
      </c>
      <c r="I6" s="8">
        <v>1773190157</v>
      </c>
      <c r="J6" s="8">
        <v>5245132895</v>
      </c>
      <c r="K6" s="8">
        <v>1404235887</v>
      </c>
      <c r="L6" s="8">
        <v>1438389695</v>
      </c>
      <c r="M6" s="8">
        <v>1366460976</v>
      </c>
      <c r="N6" s="8">
        <v>4209086558</v>
      </c>
      <c r="O6" s="8">
        <v>1435103826</v>
      </c>
      <c r="P6" s="8">
        <v>1446554300</v>
      </c>
      <c r="Q6" s="8">
        <v>1488519058</v>
      </c>
      <c r="R6" s="8">
        <v>4370177184</v>
      </c>
      <c r="S6" s="8"/>
      <c r="T6" s="8"/>
      <c r="U6" s="8"/>
      <c r="V6" s="8"/>
      <c r="W6" s="8">
        <v>13824396637</v>
      </c>
      <c r="X6" s="8">
        <v>15247314967</v>
      </c>
      <c r="Y6" s="8">
        <v>-1422918330</v>
      </c>
      <c r="Z6" s="2">
        <v>-9.33</v>
      </c>
      <c r="AA6" s="6">
        <v>21058763678</v>
      </c>
    </row>
    <row r="7" spans="1:27" ht="13.5">
      <c r="A7" s="25" t="s">
        <v>33</v>
      </c>
      <c r="B7" s="24"/>
      <c r="C7" s="6">
        <v>4349169978</v>
      </c>
      <c r="D7" s="6"/>
      <c r="E7" s="7">
        <v>6709218838</v>
      </c>
      <c r="F7" s="8">
        <v>6815562286</v>
      </c>
      <c r="G7" s="8">
        <v>458253074</v>
      </c>
      <c r="H7" s="8">
        <v>637663648</v>
      </c>
      <c r="I7" s="8">
        <v>558410011</v>
      </c>
      <c r="J7" s="8">
        <v>1654326733</v>
      </c>
      <c r="K7" s="8">
        <v>497562796</v>
      </c>
      <c r="L7" s="8">
        <v>519190339</v>
      </c>
      <c r="M7" s="8">
        <v>541479459</v>
      </c>
      <c r="N7" s="8">
        <v>1558232594</v>
      </c>
      <c r="O7" s="8">
        <v>417984220</v>
      </c>
      <c r="P7" s="8">
        <v>528635813</v>
      </c>
      <c r="Q7" s="8">
        <v>454650043</v>
      </c>
      <c r="R7" s="8">
        <v>1401270076</v>
      </c>
      <c r="S7" s="8"/>
      <c r="T7" s="8"/>
      <c r="U7" s="8"/>
      <c r="V7" s="8"/>
      <c r="W7" s="8">
        <v>4613829403</v>
      </c>
      <c r="X7" s="8">
        <v>5165589164</v>
      </c>
      <c r="Y7" s="8">
        <v>-551759761</v>
      </c>
      <c r="Z7" s="2">
        <v>-10.68</v>
      </c>
      <c r="AA7" s="6">
        <v>6815562286</v>
      </c>
    </row>
    <row r="8" spans="1:27" ht="13.5">
      <c r="A8" s="25" t="s">
        <v>34</v>
      </c>
      <c r="B8" s="24"/>
      <c r="C8" s="6">
        <v>1686659874</v>
      </c>
      <c r="D8" s="6"/>
      <c r="E8" s="7">
        <v>2443387922</v>
      </c>
      <c r="F8" s="8">
        <v>2559143917</v>
      </c>
      <c r="G8" s="8">
        <v>305641781</v>
      </c>
      <c r="H8" s="8">
        <v>182168514</v>
      </c>
      <c r="I8" s="8">
        <v>188197456</v>
      </c>
      <c r="J8" s="8">
        <v>676007751</v>
      </c>
      <c r="K8" s="8">
        <v>183426167</v>
      </c>
      <c r="L8" s="8">
        <v>182279679</v>
      </c>
      <c r="M8" s="8">
        <v>175978209</v>
      </c>
      <c r="N8" s="8">
        <v>541684055</v>
      </c>
      <c r="O8" s="8">
        <v>181147403</v>
      </c>
      <c r="P8" s="8">
        <v>187324793</v>
      </c>
      <c r="Q8" s="8">
        <v>192759957</v>
      </c>
      <c r="R8" s="8">
        <v>561232153</v>
      </c>
      <c r="S8" s="8"/>
      <c r="T8" s="8"/>
      <c r="U8" s="8"/>
      <c r="V8" s="8"/>
      <c r="W8" s="8">
        <v>1778923959</v>
      </c>
      <c r="X8" s="8">
        <v>1889429443</v>
      </c>
      <c r="Y8" s="8">
        <v>-110505484</v>
      </c>
      <c r="Z8" s="2">
        <v>-5.85</v>
      </c>
      <c r="AA8" s="6">
        <v>2559143917</v>
      </c>
    </row>
    <row r="9" spans="1:27" ht="13.5">
      <c r="A9" s="25" t="s">
        <v>35</v>
      </c>
      <c r="B9" s="24"/>
      <c r="C9" s="6">
        <v>1393568061</v>
      </c>
      <c r="D9" s="6"/>
      <c r="E9" s="7">
        <v>2052357541</v>
      </c>
      <c r="F9" s="8">
        <v>2095993749</v>
      </c>
      <c r="G9" s="8">
        <v>156433528</v>
      </c>
      <c r="H9" s="8">
        <v>166008476</v>
      </c>
      <c r="I9" s="8">
        <v>171505618</v>
      </c>
      <c r="J9" s="8">
        <v>493947622</v>
      </c>
      <c r="K9" s="8">
        <v>158769697</v>
      </c>
      <c r="L9" s="8">
        <v>150989026</v>
      </c>
      <c r="M9" s="8">
        <v>155542924</v>
      </c>
      <c r="N9" s="8">
        <v>465301647</v>
      </c>
      <c r="O9" s="8">
        <v>159903498</v>
      </c>
      <c r="P9" s="8">
        <v>159211003</v>
      </c>
      <c r="Q9" s="8">
        <v>168178462</v>
      </c>
      <c r="R9" s="8">
        <v>487292963</v>
      </c>
      <c r="S9" s="8"/>
      <c r="T9" s="8"/>
      <c r="U9" s="8"/>
      <c r="V9" s="8"/>
      <c r="W9" s="8">
        <v>1446542232</v>
      </c>
      <c r="X9" s="8">
        <v>1568472538</v>
      </c>
      <c r="Y9" s="8">
        <v>-121930306</v>
      </c>
      <c r="Z9" s="2">
        <v>-7.77</v>
      </c>
      <c r="AA9" s="6">
        <v>2095993749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167948671</v>
      </c>
      <c r="D11" s="6"/>
      <c r="E11" s="7">
        <v>244299614</v>
      </c>
      <c r="F11" s="8">
        <v>223073023</v>
      </c>
      <c r="G11" s="8">
        <v>13087186</v>
      </c>
      <c r="H11" s="8">
        <v>14863058</v>
      </c>
      <c r="I11" s="8">
        <v>20171471</v>
      </c>
      <c r="J11" s="8">
        <v>48121715</v>
      </c>
      <c r="K11" s="8">
        <v>11519923</v>
      </c>
      <c r="L11" s="8">
        <v>9236286</v>
      </c>
      <c r="M11" s="8">
        <v>8611950</v>
      </c>
      <c r="N11" s="8">
        <v>29368159</v>
      </c>
      <c r="O11" s="8">
        <v>9013215</v>
      </c>
      <c r="P11" s="8">
        <v>9247326</v>
      </c>
      <c r="Q11" s="8">
        <v>10705628</v>
      </c>
      <c r="R11" s="8">
        <v>28966169</v>
      </c>
      <c r="S11" s="8"/>
      <c r="T11" s="8"/>
      <c r="U11" s="8"/>
      <c r="V11" s="8"/>
      <c r="W11" s="8">
        <v>106456043</v>
      </c>
      <c r="X11" s="8">
        <v>169308935</v>
      </c>
      <c r="Y11" s="8">
        <v>-62852892</v>
      </c>
      <c r="Z11" s="2">
        <v>-37.12</v>
      </c>
      <c r="AA11" s="6">
        <v>223073023</v>
      </c>
    </row>
    <row r="12" spans="1:27" ht="13.5">
      <c r="A12" s="25" t="s">
        <v>37</v>
      </c>
      <c r="B12" s="29"/>
      <c r="C12" s="6">
        <v>293006277</v>
      </c>
      <c r="D12" s="6"/>
      <c r="E12" s="7">
        <v>338844401</v>
      </c>
      <c r="F12" s="8">
        <v>338231705</v>
      </c>
      <c r="G12" s="8">
        <v>13514600</v>
      </c>
      <c r="H12" s="8">
        <v>22504675</v>
      </c>
      <c r="I12" s="8">
        <v>19940337</v>
      </c>
      <c r="J12" s="8">
        <v>55959612</v>
      </c>
      <c r="K12" s="8">
        <v>17135229</v>
      </c>
      <c r="L12" s="8">
        <v>25143901</v>
      </c>
      <c r="M12" s="8">
        <v>21179715</v>
      </c>
      <c r="N12" s="8">
        <v>63458845</v>
      </c>
      <c r="O12" s="8">
        <v>25356925</v>
      </c>
      <c r="P12" s="8">
        <v>23317041</v>
      </c>
      <c r="Q12" s="8">
        <v>16085856</v>
      </c>
      <c r="R12" s="8">
        <v>64759822</v>
      </c>
      <c r="S12" s="8"/>
      <c r="T12" s="8"/>
      <c r="U12" s="8"/>
      <c r="V12" s="8"/>
      <c r="W12" s="8">
        <v>184178279</v>
      </c>
      <c r="X12" s="8">
        <v>223440386</v>
      </c>
      <c r="Y12" s="8">
        <v>-39262107</v>
      </c>
      <c r="Z12" s="2">
        <v>-17.57</v>
      </c>
      <c r="AA12" s="6">
        <v>338231705</v>
      </c>
    </row>
    <row r="13" spans="1:27" ht="13.5">
      <c r="A13" s="23" t="s">
        <v>38</v>
      </c>
      <c r="B13" s="29"/>
      <c r="C13" s="6">
        <v>1531214538</v>
      </c>
      <c r="D13" s="6"/>
      <c r="E13" s="7">
        <v>1560723012</v>
      </c>
      <c r="F13" s="8">
        <v>1945749238</v>
      </c>
      <c r="G13" s="8">
        <v>171539938</v>
      </c>
      <c r="H13" s="8">
        <v>179834165</v>
      </c>
      <c r="I13" s="8">
        <v>172350429</v>
      </c>
      <c r="J13" s="8">
        <v>523724532</v>
      </c>
      <c r="K13" s="8">
        <v>207251392</v>
      </c>
      <c r="L13" s="8">
        <v>170985664</v>
      </c>
      <c r="M13" s="8">
        <v>176031219</v>
      </c>
      <c r="N13" s="8">
        <v>554268275</v>
      </c>
      <c r="O13" s="8">
        <v>178153491</v>
      </c>
      <c r="P13" s="8">
        <v>196004188</v>
      </c>
      <c r="Q13" s="8">
        <v>151673344</v>
      </c>
      <c r="R13" s="8">
        <v>525831023</v>
      </c>
      <c r="S13" s="8"/>
      <c r="T13" s="8"/>
      <c r="U13" s="8"/>
      <c r="V13" s="8"/>
      <c r="W13" s="8">
        <v>1603823830</v>
      </c>
      <c r="X13" s="8">
        <v>1408001829</v>
      </c>
      <c r="Y13" s="8">
        <v>195822001</v>
      </c>
      <c r="Z13" s="2">
        <v>13.91</v>
      </c>
      <c r="AA13" s="6">
        <v>1945749238</v>
      </c>
    </row>
    <row r="14" spans="1:27" ht="13.5">
      <c r="A14" s="23" t="s">
        <v>39</v>
      </c>
      <c r="B14" s="29"/>
      <c r="C14" s="6">
        <v>24334</v>
      </c>
      <c r="D14" s="6"/>
      <c r="E14" s="7">
        <v>3715019</v>
      </c>
      <c r="F14" s="8">
        <v>3685647</v>
      </c>
      <c r="G14" s="8">
        <v>80197</v>
      </c>
      <c r="H14" s="8">
        <v>199606</v>
      </c>
      <c r="I14" s="8">
        <v>327471</v>
      </c>
      <c r="J14" s="8">
        <v>607274</v>
      </c>
      <c r="K14" s="8">
        <v>367322</v>
      </c>
      <c r="L14" s="8">
        <v>18968</v>
      </c>
      <c r="M14" s="8">
        <v>868184</v>
      </c>
      <c r="N14" s="8">
        <v>1254474</v>
      </c>
      <c r="O14" s="8">
        <v>933461</v>
      </c>
      <c r="P14" s="8">
        <v>400745</v>
      </c>
      <c r="Q14" s="8">
        <v>5594803</v>
      </c>
      <c r="R14" s="8">
        <v>6929009</v>
      </c>
      <c r="S14" s="8"/>
      <c r="T14" s="8"/>
      <c r="U14" s="8"/>
      <c r="V14" s="8"/>
      <c r="W14" s="8">
        <v>8790757</v>
      </c>
      <c r="X14" s="8">
        <v>2778617</v>
      </c>
      <c r="Y14" s="8">
        <v>6012140</v>
      </c>
      <c r="Z14" s="2">
        <v>216.37</v>
      </c>
      <c r="AA14" s="6">
        <v>3685647</v>
      </c>
    </row>
    <row r="15" spans="1:27" ht="13.5">
      <c r="A15" s="23" t="s">
        <v>40</v>
      </c>
      <c r="B15" s="29"/>
      <c r="C15" s="6">
        <v>801895515</v>
      </c>
      <c r="D15" s="6"/>
      <c r="E15" s="7">
        <v>705197419</v>
      </c>
      <c r="F15" s="8">
        <v>768898822</v>
      </c>
      <c r="G15" s="8">
        <v>9576234</v>
      </c>
      <c r="H15" s="8">
        <v>22493847</v>
      </c>
      <c r="I15" s="8">
        <v>17064323</v>
      </c>
      <c r="J15" s="8">
        <v>49134404</v>
      </c>
      <c r="K15" s="8">
        <v>21062741</v>
      </c>
      <c r="L15" s="8">
        <v>31510298</v>
      </c>
      <c r="M15" s="8">
        <v>46029735</v>
      </c>
      <c r="N15" s="8">
        <v>98602774</v>
      </c>
      <c r="O15" s="8">
        <v>26525537</v>
      </c>
      <c r="P15" s="8">
        <v>30439494</v>
      </c>
      <c r="Q15" s="8">
        <v>47851668</v>
      </c>
      <c r="R15" s="8">
        <v>104816699</v>
      </c>
      <c r="S15" s="8"/>
      <c r="T15" s="8"/>
      <c r="U15" s="8"/>
      <c r="V15" s="8"/>
      <c r="W15" s="8">
        <v>252553877</v>
      </c>
      <c r="X15" s="8">
        <v>533662650</v>
      </c>
      <c r="Y15" s="8">
        <v>-281108773</v>
      </c>
      <c r="Z15" s="2">
        <v>-52.68</v>
      </c>
      <c r="AA15" s="6">
        <v>768898822</v>
      </c>
    </row>
    <row r="16" spans="1:27" ht="13.5">
      <c r="A16" s="23" t="s">
        <v>41</v>
      </c>
      <c r="B16" s="29"/>
      <c r="C16" s="6">
        <v>84522155</v>
      </c>
      <c r="D16" s="6"/>
      <c r="E16" s="7">
        <v>81982216</v>
      </c>
      <c r="F16" s="8">
        <v>89681970</v>
      </c>
      <c r="G16" s="8">
        <v>10784571</v>
      </c>
      <c r="H16" s="8">
        <v>4283810</v>
      </c>
      <c r="I16" s="8">
        <v>4267856</v>
      </c>
      <c r="J16" s="8">
        <v>19336237</v>
      </c>
      <c r="K16" s="8">
        <v>6226556</v>
      </c>
      <c r="L16" s="8">
        <v>6166326</v>
      </c>
      <c r="M16" s="8">
        <v>4571978</v>
      </c>
      <c r="N16" s="8">
        <v>16964860</v>
      </c>
      <c r="O16" s="8">
        <v>4170261</v>
      </c>
      <c r="P16" s="8">
        <v>5346090</v>
      </c>
      <c r="Q16" s="8">
        <v>4830005</v>
      </c>
      <c r="R16" s="8">
        <v>14346356</v>
      </c>
      <c r="S16" s="8"/>
      <c r="T16" s="8"/>
      <c r="U16" s="8"/>
      <c r="V16" s="8"/>
      <c r="W16" s="8">
        <v>50647453</v>
      </c>
      <c r="X16" s="8">
        <v>66257195</v>
      </c>
      <c r="Y16" s="8">
        <v>-15609742</v>
      </c>
      <c r="Z16" s="2">
        <v>-23.56</v>
      </c>
      <c r="AA16" s="6">
        <v>89681970</v>
      </c>
    </row>
    <row r="17" spans="1:27" ht="13.5">
      <c r="A17" s="23" t="s">
        <v>42</v>
      </c>
      <c r="B17" s="29"/>
      <c r="C17" s="6">
        <v>164568846</v>
      </c>
      <c r="D17" s="6"/>
      <c r="E17" s="7">
        <v>244207040</v>
      </c>
      <c r="F17" s="8">
        <v>431207034</v>
      </c>
      <c r="G17" s="8">
        <v>2749786</v>
      </c>
      <c r="H17" s="8">
        <v>19301814</v>
      </c>
      <c r="I17" s="8">
        <v>18530369</v>
      </c>
      <c r="J17" s="8">
        <v>40581969</v>
      </c>
      <c r="K17" s="8">
        <v>19035979</v>
      </c>
      <c r="L17" s="8">
        <v>22193659</v>
      </c>
      <c r="M17" s="8">
        <v>10306517</v>
      </c>
      <c r="N17" s="8">
        <v>51536155</v>
      </c>
      <c r="O17" s="8">
        <v>14520051</v>
      </c>
      <c r="P17" s="8">
        <v>14989187</v>
      </c>
      <c r="Q17" s="8">
        <v>26633442</v>
      </c>
      <c r="R17" s="8">
        <v>56142680</v>
      </c>
      <c r="S17" s="8"/>
      <c r="T17" s="8"/>
      <c r="U17" s="8"/>
      <c r="V17" s="8"/>
      <c r="W17" s="8">
        <v>148260804</v>
      </c>
      <c r="X17" s="8">
        <v>324659721</v>
      </c>
      <c r="Y17" s="8">
        <v>-176398917</v>
      </c>
      <c r="Z17" s="2">
        <v>-54.33</v>
      </c>
      <c r="AA17" s="6">
        <v>431207034</v>
      </c>
    </row>
    <row r="18" spans="1:27" ht="13.5">
      <c r="A18" s="23" t="s">
        <v>43</v>
      </c>
      <c r="B18" s="29"/>
      <c r="C18" s="6">
        <v>7046201701</v>
      </c>
      <c r="D18" s="6"/>
      <c r="E18" s="7">
        <v>9353094830</v>
      </c>
      <c r="F18" s="8">
        <v>9765295073</v>
      </c>
      <c r="G18" s="8">
        <v>1489568202</v>
      </c>
      <c r="H18" s="8">
        <v>586141172</v>
      </c>
      <c r="I18" s="8">
        <v>367443856</v>
      </c>
      <c r="J18" s="8">
        <v>2443153230</v>
      </c>
      <c r="K18" s="8">
        <v>26531722</v>
      </c>
      <c r="L18" s="8">
        <v>222992478</v>
      </c>
      <c r="M18" s="8">
        <v>1916837862</v>
      </c>
      <c r="N18" s="8">
        <v>2166362062</v>
      </c>
      <c r="O18" s="8">
        <v>435000448</v>
      </c>
      <c r="P18" s="8">
        <v>356754372</v>
      </c>
      <c r="Q18" s="8">
        <v>1185753076</v>
      </c>
      <c r="R18" s="8">
        <v>1977507896</v>
      </c>
      <c r="S18" s="8"/>
      <c r="T18" s="8"/>
      <c r="U18" s="8"/>
      <c r="V18" s="8"/>
      <c r="W18" s="8">
        <v>6587023188</v>
      </c>
      <c r="X18" s="8">
        <v>7284938336</v>
      </c>
      <c r="Y18" s="8">
        <v>-697915148</v>
      </c>
      <c r="Z18" s="2">
        <v>-9.58</v>
      </c>
      <c r="AA18" s="6">
        <v>9765295073</v>
      </c>
    </row>
    <row r="19" spans="1:27" ht="13.5">
      <c r="A19" s="23" t="s">
        <v>44</v>
      </c>
      <c r="B19" s="29"/>
      <c r="C19" s="6">
        <v>534872689</v>
      </c>
      <c r="D19" s="6"/>
      <c r="E19" s="7">
        <v>1459895804</v>
      </c>
      <c r="F19" s="26">
        <v>1332891560</v>
      </c>
      <c r="G19" s="26">
        <v>39290862</v>
      </c>
      <c r="H19" s="26">
        <v>35938615</v>
      </c>
      <c r="I19" s="26">
        <v>66994137</v>
      </c>
      <c r="J19" s="26">
        <v>142223614</v>
      </c>
      <c r="K19" s="26">
        <v>55461355</v>
      </c>
      <c r="L19" s="26">
        <v>49241370</v>
      </c>
      <c r="M19" s="26">
        <v>38769131</v>
      </c>
      <c r="N19" s="26">
        <v>143471856</v>
      </c>
      <c r="O19" s="26">
        <v>45669752</v>
      </c>
      <c r="P19" s="26">
        <v>35673025</v>
      </c>
      <c r="Q19" s="26">
        <v>52943353</v>
      </c>
      <c r="R19" s="26">
        <v>134286130</v>
      </c>
      <c r="S19" s="26"/>
      <c r="T19" s="26"/>
      <c r="U19" s="26"/>
      <c r="V19" s="26"/>
      <c r="W19" s="26">
        <v>419981600</v>
      </c>
      <c r="X19" s="26">
        <v>971193036</v>
      </c>
      <c r="Y19" s="26">
        <v>-551211436</v>
      </c>
      <c r="Z19" s="27">
        <v>-56.76</v>
      </c>
      <c r="AA19" s="28">
        <v>1332891560</v>
      </c>
    </row>
    <row r="20" spans="1:27" ht="13.5">
      <c r="A20" s="23" t="s">
        <v>45</v>
      </c>
      <c r="B20" s="29"/>
      <c r="C20" s="6">
        <v>198941799</v>
      </c>
      <c r="D20" s="6"/>
      <c r="E20" s="7">
        <v>298055829</v>
      </c>
      <c r="F20" s="8">
        <v>314723438</v>
      </c>
      <c r="G20" s="8">
        <v>1076517</v>
      </c>
      <c r="H20" s="8">
        <v>119750620</v>
      </c>
      <c r="I20" s="30">
        <v>4697219</v>
      </c>
      <c r="J20" s="8">
        <v>125524356</v>
      </c>
      <c r="K20" s="8">
        <v>1710075</v>
      </c>
      <c r="L20" s="8">
        <v>2184634</v>
      </c>
      <c r="M20" s="8">
        <v>1540529</v>
      </c>
      <c r="N20" s="8">
        <v>5435238</v>
      </c>
      <c r="O20" s="8">
        <v>657594</v>
      </c>
      <c r="P20" s="30">
        <v>3311972</v>
      </c>
      <c r="Q20" s="8">
        <v>4268406</v>
      </c>
      <c r="R20" s="8">
        <v>8237972</v>
      </c>
      <c r="S20" s="8"/>
      <c r="T20" s="8"/>
      <c r="U20" s="8"/>
      <c r="V20" s="8"/>
      <c r="W20" s="30">
        <v>139197566</v>
      </c>
      <c r="X20" s="8">
        <v>245009766</v>
      </c>
      <c r="Y20" s="8">
        <v>-105812200</v>
      </c>
      <c r="Z20" s="2">
        <v>-43.19</v>
      </c>
      <c r="AA20" s="6">
        <v>314723438</v>
      </c>
    </row>
    <row r="21" spans="1:27" ht="24.75" customHeight="1">
      <c r="A21" s="31" t="s">
        <v>46</v>
      </c>
      <c r="B21" s="32"/>
      <c r="C21" s="33">
        <f aca="true" t="shared" si="0" ref="C21:Y21">SUM(C5:C20)</f>
        <v>36752671041</v>
      </c>
      <c r="D21" s="33">
        <f t="shared" si="0"/>
        <v>0</v>
      </c>
      <c r="E21" s="34">
        <f t="shared" si="0"/>
        <v>55744501278</v>
      </c>
      <c r="F21" s="35">
        <f t="shared" si="0"/>
        <v>56858643763</v>
      </c>
      <c r="G21" s="35">
        <f t="shared" si="0"/>
        <v>5126180384</v>
      </c>
      <c r="H21" s="35">
        <f t="shared" si="0"/>
        <v>4710204281</v>
      </c>
      <c r="I21" s="35">
        <f t="shared" si="0"/>
        <v>4112715312</v>
      </c>
      <c r="J21" s="35">
        <f t="shared" si="0"/>
        <v>13949099977</v>
      </c>
      <c r="K21" s="35">
        <f t="shared" si="0"/>
        <v>3249231367</v>
      </c>
      <c r="L21" s="35">
        <f t="shared" si="0"/>
        <v>3465311080</v>
      </c>
      <c r="M21" s="35">
        <f t="shared" si="0"/>
        <v>5102561884</v>
      </c>
      <c r="N21" s="35">
        <f t="shared" si="0"/>
        <v>11817104331</v>
      </c>
      <c r="O21" s="35">
        <f t="shared" si="0"/>
        <v>3573644101</v>
      </c>
      <c r="P21" s="35">
        <f t="shared" si="0"/>
        <v>3577720084</v>
      </c>
      <c r="Q21" s="35">
        <f t="shared" si="0"/>
        <v>4458215967</v>
      </c>
      <c r="R21" s="35">
        <f t="shared" si="0"/>
        <v>11609580152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37375784460</v>
      </c>
      <c r="X21" s="35">
        <f t="shared" si="0"/>
        <v>42024636681</v>
      </c>
      <c r="Y21" s="35">
        <f t="shared" si="0"/>
        <v>-4648852221</v>
      </c>
      <c r="Z21" s="36">
        <f>+IF(X21&lt;&gt;0,+(Y21/X21)*100,0)</f>
        <v>-11.062206810467963</v>
      </c>
      <c r="AA21" s="33">
        <f>SUM(AA5:AA20)</f>
        <v>56858643763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10172708217</v>
      </c>
      <c r="D24" s="6"/>
      <c r="E24" s="7">
        <v>14786475934</v>
      </c>
      <c r="F24" s="8">
        <v>14708937927</v>
      </c>
      <c r="G24" s="8">
        <v>514058265</v>
      </c>
      <c r="H24" s="8">
        <v>1485591508</v>
      </c>
      <c r="I24" s="8">
        <v>-354515636</v>
      </c>
      <c r="J24" s="8">
        <v>1645134137</v>
      </c>
      <c r="K24" s="8">
        <v>967519798</v>
      </c>
      <c r="L24" s="8">
        <v>984061900</v>
      </c>
      <c r="M24" s="8">
        <v>973089421</v>
      </c>
      <c r="N24" s="8">
        <v>2924671119</v>
      </c>
      <c r="O24" s="8">
        <v>930915617</v>
      </c>
      <c r="P24" s="8">
        <v>1090243277</v>
      </c>
      <c r="Q24" s="8">
        <v>1032803404</v>
      </c>
      <c r="R24" s="8">
        <v>3053962298</v>
      </c>
      <c r="S24" s="8"/>
      <c r="T24" s="8"/>
      <c r="U24" s="8"/>
      <c r="V24" s="8"/>
      <c r="W24" s="8">
        <v>7623767554</v>
      </c>
      <c r="X24" s="8">
        <v>11025227509</v>
      </c>
      <c r="Y24" s="8">
        <v>-3401459955</v>
      </c>
      <c r="Z24" s="2">
        <v>-30.85</v>
      </c>
      <c r="AA24" s="6">
        <v>14708937927</v>
      </c>
    </row>
    <row r="25" spans="1:27" ht="13.5">
      <c r="A25" s="25" t="s">
        <v>49</v>
      </c>
      <c r="B25" s="24"/>
      <c r="C25" s="6">
        <v>474483873</v>
      </c>
      <c r="D25" s="6"/>
      <c r="E25" s="7">
        <v>672044059</v>
      </c>
      <c r="F25" s="8">
        <v>673953889</v>
      </c>
      <c r="G25" s="8">
        <v>40322682</v>
      </c>
      <c r="H25" s="8">
        <v>48182926</v>
      </c>
      <c r="I25" s="8">
        <v>52260244</v>
      </c>
      <c r="J25" s="8">
        <v>140765852</v>
      </c>
      <c r="K25" s="8">
        <v>45129054</v>
      </c>
      <c r="L25" s="8">
        <v>40051560</v>
      </c>
      <c r="M25" s="8">
        <v>44046648</v>
      </c>
      <c r="N25" s="8">
        <v>129227262</v>
      </c>
      <c r="O25" s="8">
        <v>41567796</v>
      </c>
      <c r="P25" s="8">
        <v>40184395</v>
      </c>
      <c r="Q25" s="8">
        <v>58827131</v>
      </c>
      <c r="R25" s="8">
        <v>140579322</v>
      </c>
      <c r="S25" s="8"/>
      <c r="T25" s="8"/>
      <c r="U25" s="8"/>
      <c r="V25" s="8"/>
      <c r="W25" s="8">
        <v>410572436</v>
      </c>
      <c r="X25" s="8">
        <v>504044527</v>
      </c>
      <c r="Y25" s="8">
        <v>-93472091</v>
      </c>
      <c r="Z25" s="2">
        <v>-18.54</v>
      </c>
      <c r="AA25" s="6">
        <v>673953889</v>
      </c>
    </row>
    <row r="26" spans="1:27" ht="13.5">
      <c r="A26" s="25" t="s">
        <v>50</v>
      </c>
      <c r="B26" s="24"/>
      <c r="C26" s="6">
        <v>5269375519</v>
      </c>
      <c r="D26" s="6"/>
      <c r="E26" s="7">
        <v>4951134925</v>
      </c>
      <c r="F26" s="8">
        <v>5802765482</v>
      </c>
      <c r="G26" s="8">
        <v>41319563</v>
      </c>
      <c r="H26" s="8">
        <v>26796211</v>
      </c>
      <c r="I26" s="8">
        <v>112185146</v>
      </c>
      <c r="J26" s="8">
        <v>180300920</v>
      </c>
      <c r="K26" s="8">
        <v>63084135</v>
      </c>
      <c r="L26" s="8">
        <v>70450659</v>
      </c>
      <c r="M26" s="8">
        <v>461462322</v>
      </c>
      <c r="N26" s="8">
        <v>594997116</v>
      </c>
      <c r="O26" s="8">
        <v>182328732</v>
      </c>
      <c r="P26" s="8">
        <v>98581779</v>
      </c>
      <c r="Q26" s="8">
        <v>127563073</v>
      </c>
      <c r="R26" s="8">
        <v>408473584</v>
      </c>
      <c r="S26" s="8"/>
      <c r="T26" s="8"/>
      <c r="U26" s="8"/>
      <c r="V26" s="8"/>
      <c r="W26" s="8">
        <v>1183771620</v>
      </c>
      <c r="X26" s="8">
        <v>4137152624</v>
      </c>
      <c r="Y26" s="8">
        <v>-2953381004</v>
      </c>
      <c r="Z26" s="2">
        <v>-71.39</v>
      </c>
      <c r="AA26" s="6">
        <v>5802765482</v>
      </c>
    </row>
    <row r="27" spans="1:27" ht="13.5">
      <c r="A27" s="25" t="s">
        <v>51</v>
      </c>
      <c r="B27" s="24"/>
      <c r="C27" s="6">
        <v>5233463620</v>
      </c>
      <c r="D27" s="6"/>
      <c r="E27" s="7">
        <v>6056278590</v>
      </c>
      <c r="F27" s="8">
        <v>5921374415</v>
      </c>
      <c r="G27" s="8">
        <v>117218024</v>
      </c>
      <c r="H27" s="8">
        <v>146511574</v>
      </c>
      <c r="I27" s="8">
        <v>492038110</v>
      </c>
      <c r="J27" s="8">
        <v>755767708</v>
      </c>
      <c r="K27" s="8">
        <v>250389578</v>
      </c>
      <c r="L27" s="8">
        <v>138336467</v>
      </c>
      <c r="M27" s="8">
        <v>659911913</v>
      </c>
      <c r="N27" s="8">
        <v>1048637958</v>
      </c>
      <c r="O27" s="8">
        <v>220147302</v>
      </c>
      <c r="P27" s="8">
        <v>321698747</v>
      </c>
      <c r="Q27" s="8">
        <v>228553884</v>
      </c>
      <c r="R27" s="8">
        <v>770399933</v>
      </c>
      <c r="S27" s="8"/>
      <c r="T27" s="8"/>
      <c r="U27" s="8"/>
      <c r="V27" s="8"/>
      <c r="W27" s="8">
        <v>2574805599</v>
      </c>
      <c r="X27" s="8">
        <v>4391677434</v>
      </c>
      <c r="Y27" s="8">
        <v>-1816871835</v>
      </c>
      <c r="Z27" s="2">
        <v>-41.37</v>
      </c>
      <c r="AA27" s="6">
        <v>5921374415</v>
      </c>
    </row>
    <row r="28" spans="1:27" ht="13.5">
      <c r="A28" s="25" t="s">
        <v>52</v>
      </c>
      <c r="B28" s="24"/>
      <c r="C28" s="6">
        <v>1340951203</v>
      </c>
      <c r="D28" s="6"/>
      <c r="E28" s="7">
        <v>1336392345</v>
      </c>
      <c r="F28" s="8">
        <v>1344761669</v>
      </c>
      <c r="G28" s="8">
        <v>91736517</v>
      </c>
      <c r="H28" s="8">
        <v>58757177</v>
      </c>
      <c r="I28" s="8">
        <v>99338269</v>
      </c>
      <c r="J28" s="8">
        <v>249831963</v>
      </c>
      <c r="K28" s="8">
        <v>98649399</v>
      </c>
      <c r="L28" s="8">
        <v>102676309</v>
      </c>
      <c r="M28" s="8">
        <v>178988625</v>
      </c>
      <c r="N28" s="8">
        <v>380314333</v>
      </c>
      <c r="O28" s="8">
        <v>106313805</v>
      </c>
      <c r="P28" s="8">
        <v>84369281</v>
      </c>
      <c r="Q28" s="8">
        <v>81298831</v>
      </c>
      <c r="R28" s="8">
        <v>271981917</v>
      </c>
      <c r="S28" s="8"/>
      <c r="T28" s="8"/>
      <c r="U28" s="8"/>
      <c r="V28" s="8"/>
      <c r="W28" s="8">
        <v>902128213</v>
      </c>
      <c r="X28" s="8">
        <v>768386920</v>
      </c>
      <c r="Y28" s="8">
        <v>133741293</v>
      </c>
      <c r="Z28" s="2">
        <v>17.41</v>
      </c>
      <c r="AA28" s="6">
        <v>1344761669</v>
      </c>
    </row>
    <row r="29" spans="1:27" ht="13.5">
      <c r="A29" s="25" t="s">
        <v>53</v>
      </c>
      <c r="B29" s="24"/>
      <c r="C29" s="6">
        <v>12741107780</v>
      </c>
      <c r="D29" s="6"/>
      <c r="E29" s="7">
        <v>19388142619</v>
      </c>
      <c r="F29" s="8">
        <v>18990861957</v>
      </c>
      <c r="G29" s="8">
        <v>697586741</v>
      </c>
      <c r="H29" s="8">
        <v>1533764531</v>
      </c>
      <c r="I29" s="8">
        <v>2380860530</v>
      </c>
      <c r="J29" s="8">
        <v>4612211802</v>
      </c>
      <c r="K29" s="8">
        <v>1377603129</v>
      </c>
      <c r="L29" s="8">
        <v>1288141104</v>
      </c>
      <c r="M29" s="8">
        <v>1495338880</v>
      </c>
      <c r="N29" s="8">
        <v>4161083113</v>
      </c>
      <c r="O29" s="8">
        <v>1177107008</v>
      </c>
      <c r="P29" s="8">
        <v>1248957955</v>
      </c>
      <c r="Q29" s="8">
        <v>1255638466</v>
      </c>
      <c r="R29" s="8">
        <v>3681703429</v>
      </c>
      <c r="S29" s="8"/>
      <c r="T29" s="8"/>
      <c r="U29" s="8"/>
      <c r="V29" s="8"/>
      <c r="W29" s="8">
        <v>12454998344</v>
      </c>
      <c r="X29" s="8">
        <v>14218639211</v>
      </c>
      <c r="Y29" s="8">
        <v>-1763640867</v>
      </c>
      <c r="Z29" s="2">
        <v>-12.4</v>
      </c>
      <c r="AA29" s="6">
        <v>18990861957</v>
      </c>
    </row>
    <row r="30" spans="1:27" ht="13.5">
      <c r="A30" s="25" t="s">
        <v>54</v>
      </c>
      <c r="B30" s="24"/>
      <c r="C30" s="6">
        <v>873565769</v>
      </c>
      <c r="D30" s="6"/>
      <c r="E30" s="7">
        <v>1314234153</v>
      </c>
      <c r="F30" s="8">
        <v>1264146838</v>
      </c>
      <c r="G30" s="8">
        <v>30356255</v>
      </c>
      <c r="H30" s="8">
        <v>51731982</v>
      </c>
      <c r="I30" s="8">
        <v>69047779</v>
      </c>
      <c r="J30" s="8">
        <v>151136016</v>
      </c>
      <c r="K30" s="8">
        <v>88927639</v>
      </c>
      <c r="L30" s="8">
        <v>82698134</v>
      </c>
      <c r="M30" s="8">
        <v>70351965</v>
      </c>
      <c r="N30" s="8">
        <v>241977738</v>
      </c>
      <c r="O30" s="8">
        <v>71805027</v>
      </c>
      <c r="P30" s="8">
        <v>88856784</v>
      </c>
      <c r="Q30" s="8">
        <v>102120681</v>
      </c>
      <c r="R30" s="8">
        <v>262782492</v>
      </c>
      <c r="S30" s="8"/>
      <c r="T30" s="8"/>
      <c r="U30" s="8"/>
      <c r="V30" s="8"/>
      <c r="W30" s="8">
        <v>655896246</v>
      </c>
      <c r="X30" s="8">
        <v>886451778</v>
      </c>
      <c r="Y30" s="8">
        <v>-230555532</v>
      </c>
      <c r="Z30" s="2">
        <v>-26.01</v>
      </c>
      <c r="AA30" s="6">
        <v>1264146838</v>
      </c>
    </row>
    <row r="31" spans="1:27" ht="13.5">
      <c r="A31" s="25" t="s">
        <v>55</v>
      </c>
      <c r="B31" s="24"/>
      <c r="C31" s="6">
        <v>4784498337</v>
      </c>
      <c r="D31" s="6"/>
      <c r="E31" s="7">
        <v>6426857684</v>
      </c>
      <c r="F31" s="8">
        <v>6872249074</v>
      </c>
      <c r="G31" s="8">
        <v>67625207</v>
      </c>
      <c r="H31" s="8">
        <v>418339579</v>
      </c>
      <c r="I31" s="8">
        <v>416547297</v>
      </c>
      <c r="J31" s="8">
        <v>902512083</v>
      </c>
      <c r="K31" s="8">
        <v>506515948</v>
      </c>
      <c r="L31" s="8">
        <v>460538447</v>
      </c>
      <c r="M31" s="8">
        <v>523406877</v>
      </c>
      <c r="N31" s="8">
        <v>1490461272</v>
      </c>
      <c r="O31" s="8">
        <v>356786377</v>
      </c>
      <c r="P31" s="8">
        <v>460561949</v>
      </c>
      <c r="Q31" s="8">
        <v>558119992</v>
      </c>
      <c r="R31" s="8">
        <v>1375468318</v>
      </c>
      <c r="S31" s="8"/>
      <c r="T31" s="8"/>
      <c r="U31" s="8"/>
      <c r="V31" s="8"/>
      <c r="W31" s="8">
        <v>3768441673</v>
      </c>
      <c r="X31" s="8">
        <v>5021944156</v>
      </c>
      <c r="Y31" s="8">
        <v>-1253502483</v>
      </c>
      <c r="Z31" s="2">
        <v>-24.96</v>
      </c>
      <c r="AA31" s="6">
        <v>6872249074</v>
      </c>
    </row>
    <row r="32" spans="1:27" ht="13.5">
      <c r="A32" s="25" t="s">
        <v>43</v>
      </c>
      <c r="B32" s="24"/>
      <c r="C32" s="6">
        <v>200697730</v>
      </c>
      <c r="D32" s="6"/>
      <c r="E32" s="7">
        <v>321115420</v>
      </c>
      <c r="F32" s="8">
        <v>299768372</v>
      </c>
      <c r="G32" s="8">
        <v>23193737</v>
      </c>
      <c r="H32" s="8">
        <v>25549253</v>
      </c>
      <c r="I32" s="8">
        <v>17095986</v>
      </c>
      <c r="J32" s="8">
        <v>65838976</v>
      </c>
      <c r="K32" s="8">
        <v>25111796</v>
      </c>
      <c r="L32" s="8">
        <v>12088473</v>
      </c>
      <c r="M32" s="8">
        <v>24527652</v>
      </c>
      <c r="N32" s="8">
        <v>61727921</v>
      </c>
      <c r="O32" s="8">
        <v>11373153</v>
      </c>
      <c r="P32" s="8">
        <v>20716853</v>
      </c>
      <c r="Q32" s="8">
        <v>14456013</v>
      </c>
      <c r="R32" s="8">
        <v>46546019</v>
      </c>
      <c r="S32" s="8"/>
      <c r="T32" s="8"/>
      <c r="U32" s="8"/>
      <c r="V32" s="8"/>
      <c r="W32" s="8">
        <v>174112916</v>
      </c>
      <c r="X32" s="8">
        <v>201580883</v>
      </c>
      <c r="Y32" s="8">
        <v>-27467967</v>
      </c>
      <c r="Z32" s="2">
        <v>-13.63</v>
      </c>
      <c r="AA32" s="6">
        <v>299768372</v>
      </c>
    </row>
    <row r="33" spans="1:27" ht="13.5">
      <c r="A33" s="25" t="s">
        <v>56</v>
      </c>
      <c r="B33" s="24"/>
      <c r="C33" s="6">
        <v>3706774566</v>
      </c>
      <c r="D33" s="6"/>
      <c r="E33" s="7">
        <v>3679300075</v>
      </c>
      <c r="F33" s="8">
        <v>3673944085</v>
      </c>
      <c r="G33" s="8">
        <v>-318066043</v>
      </c>
      <c r="H33" s="8">
        <v>232551241</v>
      </c>
      <c r="I33" s="8">
        <v>265292584</v>
      </c>
      <c r="J33" s="8">
        <v>179777782</v>
      </c>
      <c r="K33" s="8">
        <v>282634134</v>
      </c>
      <c r="L33" s="8">
        <v>219518502</v>
      </c>
      <c r="M33" s="8">
        <v>253356424</v>
      </c>
      <c r="N33" s="8">
        <v>755509060</v>
      </c>
      <c r="O33" s="8">
        <v>208719605</v>
      </c>
      <c r="P33" s="8">
        <v>177366226</v>
      </c>
      <c r="Q33" s="8">
        <v>245028335</v>
      </c>
      <c r="R33" s="8">
        <v>631114166</v>
      </c>
      <c r="S33" s="8"/>
      <c r="T33" s="8"/>
      <c r="U33" s="8"/>
      <c r="V33" s="8"/>
      <c r="W33" s="8">
        <v>1566401008</v>
      </c>
      <c r="X33" s="8">
        <v>1792161514</v>
      </c>
      <c r="Y33" s="8">
        <v>-225760506</v>
      </c>
      <c r="Z33" s="2">
        <v>-12.6</v>
      </c>
      <c r="AA33" s="6">
        <v>3673944085</v>
      </c>
    </row>
    <row r="34" spans="1:27" ht="13.5">
      <c r="A34" s="23" t="s">
        <v>57</v>
      </c>
      <c r="B34" s="29"/>
      <c r="C34" s="6">
        <v>174323780</v>
      </c>
      <c r="D34" s="6"/>
      <c r="E34" s="7">
        <v>2627010</v>
      </c>
      <c r="F34" s="8">
        <v>10533343</v>
      </c>
      <c r="G34" s="8">
        <v>539463</v>
      </c>
      <c r="H34" s="8">
        <v>2423532</v>
      </c>
      <c r="I34" s="8">
        <v>-2732965</v>
      </c>
      <c r="J34" s="8">
        <v>230030</v>
      </c>
      <c r="K34" s="8">
        <v>-6265</v>
      </c>
      <c r="L34" s="8"/>
      <c r="M34" s="8">
        <v>-215245</v>
      </c>
      <c r="N34" s="8">
        <v>-221510</v>
      </c>
      <c r="O34" s="8">
        <v>112626026</v>
      </c>
      <c r="P34" s="8">
        <v>-9379659</v>
      </c>
      <c r="Q34" s="8">
        <v>-343648</v>
      </c>
      <c r="R34" s="8">
        <v>102902719</v>
      </c>
      <c r="S34" s="8"/>
      <c r="T34" s="8"/>
      <c r="U34" s="8"/>
      <c r="V34" s="8"/>
      <c r="W34" s="8">
        <v>102911239</v>
      </c>
      <c r="X34" s="8">
        <v>6611693</v>
      </c>
      <c r="Y34" s="8">
        <v>96299546</v>
      </c>
      <c r="Z34" s="2">
        <v>1456.5</v>
      </c>
      <c r="AA34" s="6">
        <v>10533343</v>
      </c>
    </row>
    <row r="35" spans="1:27" ht="12.75">
      <c r="A35" s="40" t="s">
        <v>58</v>
      </c>
      <c r="B35" s="32"/>
      <c r="C35" s="33">
        <f aca="true" t="shared" si="1" ref="C35:Y35">SUM(C24:C34)</f>
        <v>44971950394</v>
      </c>
      <c r="D35" s="33">
        <f>SUM(D24:D34)</f>
        <v>0</v>
      </c>
      <c r="E35" s="34">
        <f t="shared" si="1"/>
        <v>58934602814</v>
      </c>
      <c r="F35" s="35">
        <f t="shared" si="1"/>
        <v>59563297051</v>
      </c>
      <c r="G35" s="35">
        <f t="shared" si="1"/>
        <v>1305890411</v>
      </c>
      <c r="H35" s="35">
        <f t="shared" si="1"/>
        <v>4030199514</v>
      </c>
      <c r="I35" s="35">
        <f t="shared" si="1"/>
        <v>3547417344</v>
      </c>
      <c r="J35" s="35">
        <f t="shared" si="1"/>
        <v>8883507269</v>
      </c>
      <c r="K35" s="35">
        <f t="shared" si="1"/>
        <v>3705558345</v>
      </c>
      <c r="L35" s="35">
        <f t="shared" si="1"/>
        <v>3398561555</v>
      </c>
      <c r="M35" s="35">
        <f t="shared" si="1"/>
        <v>4684265482</v>
      </c>
      <c r="N35" s="35">
        <f t="shared" si="1"/>
        <v>11788385382</v>
      </c>
      <c r="O35" s="35">
        <f t="shared" si="1"/>
        <v>3419690448</v>
      </c>
      <c r="P35" s="35">
        <f t="shared" si="1"/>
        <v>3622157587</v>
      </c>
      <c r="Q35" s="35">
        <f t="shared" si="1"/>
        <v>3704066162</v>
      </c>
      <c r="R35" s="35">
        <f t="shared" si="1"/>
        <v>10745914197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31417806848</v>
      </c>
      <c r="X35" s="35">
        <f t="shared" si="1"/>
        <v>42953878249</v>
      </c>
      <c r="Y35" s="35">
        <f t="shared" si="1"/>
        <v>-11536071401</v>
      </c>
      <c r="Z35" s="36">
        <f>+IF(X35&lt;&gt;0,+(Y35/X35)*100,0)</f>
        <v>-26.856879684126238</v>
      </c>
      <c r="AA35" s="33">
        <f>SUM(AA24:AA34)</f>
        <v>59563297051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-8219279353</v>
      </c>
      <c r="D37" s="46">
        <f>+D21-D35</f>
        <v>0</v>
      </c>
      <c r="E37" s="47">
        <f t="shared" si="2"/>
        <v>-3190101536</v>
      </c>
      <c r="F37" s="48">
        <f t="shared" si="2"/>
        <v>-2704653288</v>
      </c>
      <c r="G37" s="48">
        <f t="shared" si="2"/>
        <v>3820289973</v>
      </c>
      <c r="H37" s="48">
        <f t="shared" si="2"/>
        <v>680004767</v>
      </c>
      <c r="I37" s="48">
        <f t="shared" si="2"/>
        <v>565297968</v>
      </c>
      <c r="J37" s="48">
        <f t="shared" si="2"/>
        <v>5065592708</v>
      </c>
      <c r="K37" s="48">
        <f t="shared" si="2"/>
        <v>-456326978</v>
      </c>
      <c r="L37" s="48">
        <f t="shared" si="2"/>
        <v>66749525</v>
      </c>
      <c r="M37" s="48">
        <f t="shared" si="2"/>
        <v>418296402</v>
      </c>
      <c r="N37" s="48">
        <f t="shared" si="2"/>
        <v>28718949</v>
      </c>
      <c r="O37" s="48">
        <f t="shared" si="2"/>
        <v>153953653</v>
      </c>
      <c r="P37" s="48">
        <f t="shared" si="2"/>
        <v>-44437503</v>
      </c>
      <c r="Q37" s="48">
        <f t="shared" si="2"/>
        <v>754149805</v>
      </c>
      <c r="R37" s="48">
        <f t="shared" si="2"/>
        <v>863665955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5957977612</v>
      </c>
      <c r="X37" s="48">
        <f>IF(F21=F35,0,X21-X35)</f>
        <v>-929241568</v>
      </c>
      <c r="Y37" s="48">
        <f t="shared" si="2"/>
        <v>6887219180</v>
      </c>
      <c r="Z37" s="49">
        <f>+IF(X37&lt;&gt;0,+(Y37/X37)*100,0)</f>
        <v>-741.165636275109</v>
      </c>
      <c r="AA37" s="46">
        <f>+AA21-AA35</f>
        <v>-2704653288</v>
      </c>
    </row>
    <row r="38" spans="1:27" ht="22.5" customHeight="1">
      <c r="A38" s="50" t="s">
        <v>60</v>
      </c>
      <c r="B38" s="29"/>
      <c r="C38" s="6">
        <v>3308656181</v>
      </c>
      <c r="D38" s="6"/>
      <c r="E38" s="7">
        <v>5026496125</v>
      </c>
      <c r="F38" s="8">
        <v>5170932674</v>
      </c>
      <c r="G38" s="8">
        <v>-48588693</v>
      </c>
      <c r="H38" s="8">
        <v>110001713</v>
      </c>
      <c r="I38" s="8">
        <v>179103340</v>
      </c>
      <c r="J38" s="8">
        <v>240516360</v>
      </c>
      <c r="K38" s="8">
        <v>267957612</v>
      </c>
      <c r="L38" s="8">
        <v>289610058</v>
      </c>
      <c r="M38" s="8">
        <v>316609059</v>
      </c>
      <c r="N38" s="8">
        <v>874176729</v>
      </c>
      <c r="O38" s="8">
        <v>151068689</v>
      </c>
      <c r="P38" s="8">
        <v>206260172</v>
      </c>
      <c r="Q38" s="8">
        <v>257226812</v>
      </c>
      <c r="R38" s="8">
        <v>614555673</v>
      </c>
      <c r="S38" s="8"/>
      <c r="T38" s="8"/>
      <c r="U38" s="8"/>
      <c r="V38" s="8"/>
      <c r="W38" s="8">
        <v>1729248762</v>
      </c>
      <c r="X38" s="8">
        <v>3756787085</v>
      </c>
      <c r="Y38" s="8">
        <v>-2027538323</v>
      </c>
      <c r="Z38" s="2">
        <v>-53.97</v>
      </c>
      <c r="AA38" s="6">
        <v>5170932674</v>
      </c>
    </row>
    <row r="39" spans="1:27" ht="57" customHeight="1">
      <c r="A39" s="50" t="s">
        <v>61</v>
      </c>
      <c r="B39" s="29"/>
      <c r="C39" s="28">
        <v>73895193</v>
      </c>
      <c r="D39" s="28"/>
      <c r="E39" s="7">
        <v>146766116</v>
      </c>
      <c r="F39" s="26">
        <v>106764747</v>
      </c>
      <c r="G39" s="26">
        <v>-28567610</v>
      </c>
      <c r="H39" s="26">
        <v>36008306</v>
      </c>
      <c r="I39" s="26">
        <v>5407422</v>
      </c>
      <c r="J39" s="26">
        <v>12848118</v>
      </c>
      <c r="K39" s="26">
        <v>4824025</v>
      </c>
      <c r="L39" s="26">
        <v>5581991</v>
      </c>
      <c r="M39" s="26">
        <v>83407110</v>
      </c>
      <c r="N39" s="26">
        <v>93813126</v>
      </c>
      <c r="O39" s="26">
        <v>3978418</v>
      </c>
      <c r="P39" s="26">
        <v>5443384</v>
      </c>
      <c r="Q39" s="26">
        <v>64569394</v>
      </c>
      <c r="R39" s="26">
        <v>73991196</v>
      </c>
      <c r="S39" s="26"/>
      <c r="T39" s="26"/>
      <c r="U39" s="26"/>
      <c r="V39" s="26"/>
      <c r="W39" s="26">
        <v>180652440</v>
      </c>
      <c r="X39" s="26">
        <v>80304651</v>
      </c>
      <c r="Y39" s="26">
        <v>100347789</v>
      </c>
      <c r="Z39" s="27">
        <v>124.96</v>
      </c>
      <c r="AA39" s="28">
        <v>106764747</v>
      </c>
    </row>
    <row r="40" spans="1:27" ht="13.5">
      <c r="A40" s="23" t="s">
        <v>62</v>
      </c>
      <c r="B40" s="29"/>
      <c r="C40" s="51">
        <v>266629555</v>
      </c>
      <c r="D40" s="51"/>
      <c r="E40" s="7">
        <v>32396221</v>
      </c>
      <c r="F40" s="8">
        <v>37758463</v>
      </c>
      <c r="G40" s="52">
        <v>188354</v>
      </c>
      <c r="H40" s="52">
        <v>920727</v>
      </c>
      <c r="I40" s="52">
        <v>418696</v>
      </c>
      <c r="J40" s="8">
        <v>1527777</v>
      </c>
      <c r="K40" s="52">
        <v>452399</v>
      </c>
      <c r="L40" s="52">
        <v>468619</v>
      </c>
      <c r="M40" s="8">
        <v>455224</v>
      </c>
      <c r="N40" s="52">
        <v>1376242</v>
      </c>
      <c r="O40" s="52">
        <v>1124599</v>
      </c>
      <c r="P40" s="52">
        <v>1291338</v>
      </c>
      <c r="Q40" s="8">
        <v>1483784</v>
      </c>
      <c r="R40" s="52">
        <v>3899721</v>
      </c>
      <c r="S40" s="52"/>
      <c r="T40" s="8"/>
      <c r="U40" s="52"/>
      <c r="V40" s="52"/>
      <c r="W40" s="52">
        <v>6803740</v>
      </c>
      <c r="X40" s="8">
        <v>11149544</v>
      </c>
      <c r="Y40" s="52">
        <v>-4345804</v>
      </c>
      <c r="Z40" s="53">
        <v>-38.98</v>
      </c>
      <c r="AA40" s="54">
        <v>37758463</v>
      </c>
    </row>
    <row r="41" spans="1:27" ht="24.75" customHeight="1">
      <c r="A41" s="55" t="s">
        <v>63</v>
      </c>
      <c r="B41" s="29"/>
      <c r="C41" s="56">
        <f aca="true" t="shared" si="3" ref="C41:Y41">SUM(C37:C40)</f>
        <v>-4570098424</v>
      </c>
      <c r="D41" s="56">
        <f>SUM(D37:D40)</f>
        <v>0</v>
      </c>
      <c r="E41" s="57">
        <f t="shared" si="3"/>
        <v>2015556926</v>
      </c>
      <c r="F41" s="58">
        <f t="shared" si="3"/>
        <v>2610802596</v>
      </c>
      <c r="G41" s="58">
        <f t="shared" si="3"/>
        <v>3743322024</v>
      </c>
      <c r="H41" s="58">
        <f t="shared" si="3"/>
        <v>826935513</v>
      </c>
      <c r="I41" s="58">
        <f t="shared" si="3"/>
        <v>750227426</v>
      </c>
      <c r="J41" s="58">
        <f t="shared" si="3"/>
        <v>5320484963</v>
      </c>
      <c r="K41" s="58">
        <f t="shared" si="3"/>
        <v>-183092942</v>
      </c>
      <c r="L41" s="58">
        <f t="shared" si="3"/>
        <v>362410193</v>
      </c>
      <c r="M41" s="58">
        <f t="shared" si="3"/>
        <v>818767795</v>
      </c>
      <c r="N41" s="58">
        <f t="shared" si="3"/>
        <v>998085046</v>
      </c>
      <c r="O41" s="58">
        <f t="shared" si="3"/>
        <v>310125359</v>
      </c>
      <c r="P41" s="58">
        <f t="shared" si="3"/>
        <v>168557391</v>
      </c>
      <c r="Q41" s="58">
        <f t="shared" si="3"/>
        <v>1077429795</v>
      </c>
      <c r="R41" s="58">
        <f t="shared" si="3"/>
        <v>1556112545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7874682554</v>
      </c>
      <c r="X41" s="58">
        <f t="shared" si="3"/>
        <v>2918999712</v>
      </c>
      <c r="Y41" s="58">
        <f t="shared" si="3"/>
        <v>4955682842</v>
      </c>
      <c r="Z41" s="59">
        <f>+IF(X41&lt;&gt;0,+(Y41/X41)*100,0)</f>
        <v>169.77332411603882</v>
      </c>
      <c r="AA41" s="56">
        <f>SUM(AA37:AA40)</f>
        <v>2610802596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-4570098424</v>
      </c>
      <c r="D43" s="64">
        <f>+D41-D42</f>
        <v>0</v>
      </c>
      <c r="E43" s="65">
        <f t="shared" si="4"/>
        <v>2015556926</v>
      </c>
      <c r="F43" s="66">
        <f t="shared" si="4"/>
        <v>2610802596</v>
      </c>
      <c r="G43" s="66">
        <f t="shared" si="4"/>
        <v>3743322024</v>
      </c>
      <c r="H43" s="66">
        <f t="shared" si="4"/>
        <v>826935513</v>
      </c>
      <c r="I43" s="66">
        <f t="shared" si="4"/>
        <v>750227426</v>
      </c>
      <c r="J43" s="66">
        <f t="shared" si="4"/>
        <v>5320484963</v>
      </c>
      <c r="K43" s="66">
        <f t="shared" si="4"/>
        <v>-183092942</v>
      </c>
      <c r="L43" s="66">
        <f t="shared" si="4"/>
        <v>362410193</v>
      </c>
      <c r="M43" s="66">
        <f t="shared" si="4"/>
        <v>818767795</v>
      </c>
      <c r="N43" s="66">
        <f t="shared" si="4"/>
        <v>998085046</v>
      </c>
      <c r="O43" s="66">
        <f t="shared" si="4"/>
        <v>310125359</v>
      </c>
      <c r="P43" s="66">
        <f t="shared" si="4"/>
        <v>168557391</v>
      </c>
      <c r="Q43" s="66">
        <f t="shared" si="4"/>
        <v>1077429795</v>
      </c>
      <c r="R43" s="66">
        <f t="shared" si="4"/>
        <v>1556112545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7874682554</v>
      </c>
      <c r="X43" s="66">
        <f t="shared" si="4"/>
        <v>2918999712</v>
      </c>
      <c r="Y43" s="66">
        <f t="shared" si="4"/>
        <v>4955682842</v>
      </c>
      <c r="Z43" s="67">
        <f>+IF(X43&lt;&gt;0,+(Y43/X43)*100,0)</f>
        <v>169.77332411603882</v>
      </c>
      <c r="AA43" s="64">
        <f>+AA41-AA42</f>
        <v>2610802596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-4570098424</v>
      </c>
      <c r="D45" s="56">
        <f>SUM(D43:D44)</f>
        <v>0</v>
      </c>
      <c r="E45" s="57">
        <f t="shared" si="5"/>
        <v>2015556926</v>
      </c>
      <c r="F45" s="58">
        <f t="shared" si="5"/>
        <v>2610802596</v>
      </c>
      <c r="G45" s="58">
        <f t="shared" si="5"/>
        <v>3743322024</v>
      </c>
      <c r="H45" s="58">
        <f t="shared" si="5"/>
        <v>826935513</v>
      </c>
      <c r="I45" s="58">
        <f t="shared" si="5"/>
        <v>750227426</v>
      </c>
      <c r="J45" s="58">
        <f t="shared" si="5"/>
        <v>5320484963</v>
      </c>
      <c r="K45" s="58">
        <f t="shared" si="5"/>
        <v>-183092942</v>
      </c>
      <c r="L45" s="58">
        <f t="shared" si="5"/>
        <v>362410193</v>
      </c>
      <c r="M45" s="58">
        <f t="shared" si="5"/>
        <v>818767795</v>
      </c>
      <c r="N45" s="58">
        <f t="shared" si="5"/>
        <v>998085046</v>
      </c>
      <c r="O45" s="58">
        <f t="shared" si="5"/>
        <v>310125359</v>
      </c>
      <c r="P45" s="58">
        <f t="shared" si="5"/>
        <v>168557391</v>
      </c>
      <c r="Q45" s="58">
        <f t="shared" si="5"/>
        <v>1077429795</v>
      </c>
      <c r="R45" s="58">
        <f t="shared" si="5"/>
        <v>1556112545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7874682554</v>
      </c>
      <c r="X45" s="58">
        <f t="shared" si="5"/>
        <v>2918999712</v>
      </c>
      <c r="Y45" s="58">
        <f t="shared" si="5"/>
        <v>4955682842</v>
      </c>
      <c r="Z45" s="59">
        <f>+IF(X45&lt;&gt;0,+(Y45/X45)*100,0)</f>
        <v>169.77332411603882</v>
      </c>
      <c r="AA45" s="56">
        <f>SUM(AA43:AA44)</f>
        <v>2610802596</v>
      </c>
    </row>
    <row r="46" spans="1:27" ht="13.5">
      <c r="A46" s="50" t="s">
        <v>68</v>
      </c>
      <c r="B46" s="29"/>
      <c r="C46" s="51">
        <v>232772</v>
      </c>
      <c r="D46" s="51"/>
      <c r="E46" s="60">
        <v>1615600</v>
      </c>
      <c r="F46" s="61">
        <v>1615600</v>
      </c>
      <c r="G46" s="8"/>
      <c r="H46" s="8"/>
      <c r="I46" s="30"/>
      <c r="J46" s="8"/>
      <c r="K46" s="8"/>
      <c r="L46" s="8"/>
      <c r="M46" s="61"/>
      <c r="N46" s="8"/>
      <c r="O46" s="8"/>
      <c r="P46" s="30">
        <v>99224</v>
      </c>
      <c r="Q46" s="8"/>
      <c r="R46" s="8">
        <v>99224</v>
      </c>
      <c r="S46" s="8"/>
      <c r="T46" s="61"/>
      <c r="U46" s="8"/>
      <c r="V46" s="8"/>
      <c r="W46" s="30">
        <v>99224</v>
      </c>
      <c r="X46" s="8">
        <v>1211701</v>
      </c>
      <c r="Y46" s="8">
        <v>-1112477</v>
      </c>
      <c r="Z46" s="2">
        <v>-91.81</v>
      </c>
      <c r="AA46" s="6">
        <v>1615600</v>
      </c>
    </row>
    <row r="47" spans="1:27" ht="13.5">
      <c r="A47" s="69" t="s">
        <v>69</v>
      </c>
      <c r="B47" s="70"/>
      <c r="C47" s="71">
        <f aca="true" t="shared" si="6" ref="C47:Y47">SUM(C45:C46)</f>
        <v>-4569865652</v>
      </c>
      <c r="D47" s="71">
        <f>SUM(D45:D46)</f>
        <v>0</v>
      </c>
      <c r="E47" s="72">
        <f t="shared" si="6"/>
        <v>2017172526</v>
      </c>
      <c r="F47" s="73">
        <f t="shared" si="6"/>
        <v>2612418196</v>
      </c>
      <c r="G47" s="73">
        <f t="shared" si="6"/>
        <v>3743322024</v>
      </c>
      <c r="H47" s="74">
        <f t="shared" si="6"/>
        <v>826935513</v>
      </c>
      <c r="I47" s="74">
        <f t="shared" si="6"/>
        <v>750227426</v>
      </c>
      <c r="J47" s="74">
        <f t="shared" si="6"/>
        <v>5320484963</v>
      </c>
      <c r="K47" s="74">
        <f t="shared" si="6"/>
        <v>-183092942</v>
      </c>
      <c r="L47" s="74">
        <f t="shared" si="6"/>
        <v>362410193</v>
      </c>
      <c r="M47" s="73">
        <f t="shared" si="6"/>
        <v>818767795</v>
      </c>
      <c r="N47" s="73">
        <f t="shared" si="6"/>
        <v>998085046</v>
      </c>
      <c r="O47" s="74">
        <f t="shared" si="6"/>
        <v>310125359</v>
      </c>
      <c r="P47" s="74">
        <f t="shared" si="6"/>
        <v>168656615</v>
      </c>
      <c r="Q47" s="74">
        <f t="shared" si="6"/>
        <v>1077429795</v>
      </c>
      <c r="R47" s="74">
        <f t="shared" si="6"/>
        <v>1556211769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7874781778</v>
      </c>
      <c r="X47" s="74">
        <f t="shared" si="6"/>
        <v>2920211413</v>
      </c>
      <c r="Y47" s="74">
        <f t="shared" si="6"/>
        <v>4954570365</v>
      </c>
      <c r="Z47" s="75">
        <f>+IF(X47&lt;&gt;0,+(Y47/X47)*100,0)</f>
        <v>169.66478327368964</v>
      </c>
      <c r="AA47" s="76">
        <f>SUM(AA45:AA46)</f>
        <v>2612418196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>
        <v>599457128</v>
      </c>
      <c r="F5" s="8">
        <v>569058080</v>
      </c>
      <c r="G5" s="8">
        <v>47393011</v>
      </c>
      <c r="H5" s="8">
        <v>46548850</v>
      </c>
      <c r="I5" s="8">
        <v>46480693</v>
      </c>
      <c r="J5" s="8">
        <v>140422554</v>
      </c>
      <c r="K5" s="8">
        <v>46480855</v>
      </c>
      <c r="L5" s="8">
        <v>46797879</v>
      </c>
      <c r="M5" s="8">
        <v>46890723</v>
      </c>
      <c r="N5" s="8">
        <v>140169457</v>
      </c>
      <c r="O5" s="8">
        <v>46964617</v>
      </c>
      <c r="P5" s="8">
        <v>44611601</v>
      </c>
      <c r="Q5" s="8">
        <v>46778200</v>
      </c>
      <c r="R5" s="8">
        <v>138354418</v>
      </c>
      <c r="S5" s="8"/>
      <c r="T5" s="8"/>
      <c r="U5" s="8"/>
      <c r="V5" s="8"/>
      <c r="W5" s="8">
        <v>418946429</v>
      </c>
      <c r="X5" s="8">
        <v>550009916</v>
      </c>
      <c r="Y5" s="8">
        <v>-131063487</v>
      </c>
      <c r="Z5" s="2">
        <v>-23.83</v>
      </c>
      <c r="AA5" s="6">
        <v>569058080</v>
      </c>
    </row>
    <row r="6" spans="1:27" ht="13.5">
      <c r="A6" s="23" t="s">
        <v>32</v>
      </c>
      <c r="B6" s="24"/>
      <c r="C6" s="6"/>
      <c r="D6" s="6"/>
      <c r="E6" s="7">
        <v>1086021220</v>
      </c>
      <c r="F6" s="8">
        <v>1039441952</v>
      </c>
      <c r="G6" s="8">
        <v>91785822</v>
      </c>
      <c r="H6" s="8">
        <v>87839420</v>
      </c>
      <c r="I6" s="8">
        <v>59407924</v>
      </c>
      <c r="J6" s="8">
        <v>239033166</v>
      </c>
      <c r="K6" s="8">
        <v>70906326</v>
      </c>
      <c r="L6" s="8">
        <v>68632091</v>
      </c>
      <c r="M6" s="8">
        <v>73693346</v>
      </c>
      <c r="N6" s="8">
        <v>213231763</v>
      </c>
      <c r="O6" s="8">
        <v>66782286</v>
      </c>
      <c r="P6" s="8">
        <v>68558436</v>
      </c>
      <c r="Q6" s="8">
        <v>82527346</v>
      </c>
      <c r="R6" s="8">
        <v>217868068</v>
      </c>
      <c r="S6" s="8"/>
      <c r="T6" s="8"/>
      <c r="U6" s="8"/>
      <c r="V6" s="8"/>
      <c r="W6" s="8">
        <v>670132997</v>
      </c>
      <c r="X6" s="8">
        <v>224019957</v>
      </c>
      <c r="Y6" s="8">
        <v>446113040</v>
      </c>
      <c r="Z6" s="2">
        <v>199.14</v>
      </c>
      <c r="AA6" s="6">
        <v>1039441952</v>
      </c>
    </row>
    <row r="7" spans="1:27" ht="13.5">
      <c r="A7" s="25" t="s">
        <v>33</v>
      </c>
      <c r="B7" s="24"/>
      <c r="C7" s="6"/>
      <c r="D7" s="6"/>
      <c r="E7" s="7">
        <v>441066917</v>
      </c>
      <c r="F7" s="8">
        <v>465880775</v>
      </c>
      <c r="G7" s="8">
        <v>39183389</v>
      </c>
      <c r="H7" s="8">
        <v>35446426</v>
      </c>
      <c r="I7" s="8">
        <v>41676538</v>
      </c>
      <c r="J7" s="8">
        <v>116306353</v>
      </c>
      <c r="K7" s="8">
        <v>41745054</v>
      </c>
      <c r="L7" s="8">
        <v>36235750</v>
      </c>
      <c r="M7" s="8">
        <v>40093012</v>
      </c>
      <c r="N7" s="8">
        <v>118073816</v>
      </c>
      <c r="O7" s="8">
        <v>37633448</v>
      </c>
      <c r="P7" s="8">
        <v>36695178</v>
      </c>
      <c r="Q7" s="8">
        <v>36565920</v>
      </c>
      <c r="R7" s="8">
        <v>110894546</v>
      </c>
      <c r="S7" s="8"/>
      <c r="T7" s="8"/>
      <c r="U7" s="8"/>
      <c r="V7" s="8"/>
      <c r="W7" s="8">
        <v>345274715</v>
      </c>
      <c r="X7" s="8">
        <v>376339796</v>
      </c>
      <c r="Y7" s="8">
        <v>-31065081</v>
      </c>
      <c r="Z7" s="2">
        <v>-8.25</v>
      </c>
      <c r="AA7" s="6">
        <v>465880775</v>
      </c>
    </row>
    <row r="8" spans="1:27" ht="13.5">
      <c r="A8" s="25" t="s">
        <v>34</v>
      </c>
      <c r="B8" s="24"/>
      <c r="C8" s="6"/>
      <c r="D8" s="6"/>
      <c r="E8" s="7">
        <v>135779070</v>
      </c>
      <c r="F8" s="8">
        <v>156635641</v>
      </c>
      <c r="G8" s="8">
        <v>15112995</v>
      </c>
      <c r="H8" s="8">
        <v>11527458</v>
      </c>
      <c r="I8" s="8">
        <v>12863488</v>
      </c>
      <c r="J8" s="8">
        <v>39503941</v>
      </c>
      <c r="K8" s="8">
        <v>13049383</v>
      </c>
      <c r="L8" s="8">
        <v>11600915</v>
      </c>
      <c r="M8" s="8">
        <v>13659401</v>
      </c>
      <c r="N8" s="8">
        <v>38309699</v>
      </c>
      <c r="O8" s="8">
        <v>12697925</v>
      </c>
      <c r="P8" s="8">
        <v>12601601</v>
      </c>
      <c r="Q8" s="8">
        <v>12372431</v>
      </c>
      <c r="R8" s="8">
        <v>37671957</v>
      </c>
      <c r="S8" s="8"/>
      <c r="T8" s="8"/>
      <c r="U8" s="8"/>
      <c r="V8" s="8"/>
      <c r="W8" s="8">
        <v>115485597</v>
      </c>
      <c r="X8" s="8">
        <v>121327077</v>
      </c>
      <c r="Y8" s="8">
        <v>-5841480</v>
      </c>
      <c r="Z8" s="2">
        <v>-4.81</v>
      </c>
      <c r="AA8" s="6">
        <v>156635641</v>
      </c>
    </row>
    <row r="9" spans="1:27" ht="13.5">
      <c r="A9" s="25" t="s">
        <v>35</v>
      </c>
      <c r="B9" s="24"/>
      <c r="C9" s="6"/>
      <c r="D9" s="6"/>
      <c r="E9" s="7">
        <v>134404524</v>
      </c>
      <c r="F9" s="8">
        <v>133022141</v>
      </c>
      <c r="G9" s="8">
        <v>10751664</v>
      </c>
      <c r="H9" s="8">
        <v>10862601</v>
      </c>
      <c r="I9" s="8">
        <v>10707375</v>
      </c>
      <c r="J9" s="8">
        <v>32321640</v>
      </c>
      <c r="K9" s="8">
        <v>10608347</v>
      </c>
      <c r="L9" s="8">
        <v>10804582</v>
      </c>
      <c r="M9" s="8">
        <v>10597796</v>
      </c>
      <c r="N9" s="8">
        <v>32010725</v>
      </c>
      <c r="O9" s="8">
        <v>10048422</v>
      </c>
      <c r="P9" s="8">
        <v>10107265</v>
      </c>
      <c r="Q9" s="8">
        <v>10145155</v>
      </c>
      <c r="R9" s="8">
        <v>30300842</v>
      </c>
      <c r="S9" s="8"/>
      <c r="T9" s="8"/>
      <c r="U9" s="8"/>
      <c r="V9" s="8"/>
      <c r="W9" s="8">
        <v>94633207</v>
      </c>
      <c r="X9" s="8">
        <v>111798553</v>
      </c>
      <c r="Y9" s="8">
        <v>-17165346</v>
      </c>
      <c r="Z9" s="2">
        <v>-15.35</v>
      </c>
      <c r="AA9" s="6">
        <v>133022141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2584236</v>
      </c>
      <c r="F11" s="8">
        <v>3392522</v>
      </c>
      <c r="G11" s="8">
        <v>403905</v>
      </c>
      <c r="H11" s="8">
        <v>203153</v>
      </c>
      <c r="I11" s="8">
        <v>199806</v>
      </c>
      <c r="J11" s="8">
        <v>806864</v>
      </c>
      <c r="K11" s="8">
        <v>386147</v>
      </c>
      <c r="L11" s="8">
        <v>260535</v>
      </c>
      <c r="M11" s="8">
        <v>276648</v>
      </c>
      <c r="N11" s="8">
        <v>923330</v>
      </c>
      <c r="O11" s="8">
        <v>236025</v>
      </c>
      <c r="P11" s="8">
        <v>158744</v>
      </c>
      <c r="Q11" s="8">
        <v>351608</v>
      </c>
      <c r="R11" s="8">
        <v>746377</v>
      </c>
      <c r="S11" s="8"/>
      <c r="T11" s="8"/>
      <c r="U11" s="8"/>
      <c r="V11" s="8"/>
      <c r="W11" s="8">
        <v>2476571</v>
      </c>
      <c r="X11" s="8">
        <v>4277426</v>
      </c>
      <c r="Y11" s="8">
        <v>-1800855</v>
      </c>
      <c r="Z11" s="2">
        <v>-42.1</v>
      </c>
      <c r="AA11" s="6">
        <v>3392522</v>
      </c>
    </row>
    <row r="12" spans="1:27" ht="13.5">
      <c r="A12" s="25" t="s">
        <v>37</v>
      </c>
      <c r="B12" s="29"/>
      <c r="C12" s="6"/>
      <c r="D12" s="6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2"/>
      <c r="AA12" s="6"/>
    </row>
    <row r="13" spans="1:27" ht="13.5">
      <c r="A13" s="23" t="s">
        <v>38</v>
      </c>
      <c r="B13" s="29"/>
      <c r="C13" s="6"/>
      <c r="D13" s="6"/>
      <c r="E13" s="7">
        <v>295206413</v>
      </c>
      <c r="F13" s="8">
        <v>303215087</v>
      </c>
      <c r="G13" s="8">
        <v>25120020</v>
      </c>
      <c r="H13" s="8">
        <v>23342832</v>
      </c>
      <c r="I13" s="8">
        <v>24066103</v>
      </c>
      <c r="J13" s="8">
        <v>72528955</v>
      </c>
      <c r="K13" s="8">
        <v>25612831</v>
      </c>
      <c r="L13" s="8">
        <v>26039901</v>
      </c>
      <c r="M13" s="8">
        <v>26178334</v>
      </c>
      <c r="N13" s="8">
        <v>77831066</v>
      </c>
      <c r="O13" s="8">
        <v>25036639</v>
      </c>
      <c r="P13" s="8">
        <v>26873714</v>
      </c>
      <c r="Q13" s="8">
        <v>24539888</v>
      </c>
      <c r="R13" s="8">
        <v>76450241</v>
      </c>
      <c r="S13" s="8"/>
      <c r="T13" s="8"/>
      <c r="U13" s="8"/>
      <c r="V13" s="8"/>
      <c r="W13" s="8">
        <v>226810262</v>
      </c>
      <c r="X13" s="8">
        <v>205426783</v>
      </c>
      <c r="Y13" s="8">
        <v>21383479</v>
      </c>
      <c r="Z13" s="2">
        <v>10.41</v>
      </c>
      <c r="AA13" s="6">
        <v>303215087</v>
      </c>
    </row>
    <row r="14" spans="1:27" ht="13.5">
      <c r="A14" s="23" t="s">
        <v>39</v>
      </c>
      <c r="B14" s="29"/>
      <c r="C14" s="6"/>
      <c r="D14" s="6"/>
      <c r="E14" s="7">
        <v>3688237</v>
      </c>
      <c r="F14" s="8">
        <v>3660865</v>
      </c>
      <c r="G14" s="8">
        <v>80197</v>
      </c>
      <c r="H14" s="8">
        <v>199606</v>
      </c>
      <c r="I14" s="8">
        <v>317540</v>
      </c>
      <c r="J14" s="8">
        <v>597343</v>
      </c>
      <c r="K14" s="8">
        <v>367322</v>
      </c>
      <c r="L14" s="8">
        <v>18968</v>
      </c>
      <c r="M14" s="8">
        <v>237085</v>
      </c>
      <c r="N14" s="8">
        <v>623375</v>
      </c>
      <c r="O14" s="8">
        <v>933461</v>
      </c>
      <c r="P14" s="8">
        <v>400745</v>
      </c>
      <c r="Q14" s="8">
        <v>289378</v>
      </c>
      <c r="R14" s="8">
        <v>1623584</v>
      </c>
      <c r="S14" s="8"/>
      <c r="T14" s="8"/>
      <c r="U14" s="8"/>
      <c r="V14" s="8"/>
      <c r="W14" s="8">
        <v>2844302</v>
      </c>
      <c r="X14" s="8">
        <v>2759334</v>
      </c>
      <c r="Y14" s="8">
        <v>84968</v>
      </c>
      <c r="Z14" s="2">
        <v>3.08</v>
      </c>
      <c r="AA14" s="6">
        <v>3660865</v>
      </c>
    </row>
    <row r="15" spans="1:27" ht="13.5">
      <c r="A15" s="23" t="s">
        <v>40</v>
      </c>
      <c r="B15" s="29"/>
      <c r="C15" s="6"/>
      <c r="D15" s="6"/>
      <c r="E15" s="7">
        <v>30594845</v>
      </c>
      <c r="F15" s="8">
        <v>38450221</v>
      </c>
      <c r="G15" s="8">
        <v>2155404</v>
      </c>
      <c r="H15" s="8">
        <v>-250067</v>
      </c>
      <c r="I15" s="8">
        <v>-545567</v>
      </c>
      <c r="J15" s="8">
        <v>1359770</v>
      </c>
      <c r="K15" s="8">
        <v>3089461</v>
      </c>
      <c r="L15" s="8">
        <v>4385815</v>
      </c>
      <c r="M15" s="8">
        <v>3672129</v>
      </c>
      <c r="N15" s="8">
        <v>11147405</v>
      </c>
      <c r="O15" s="8">
        <v>1838710</v>
      </c>
      <c r="P15" s="8">
        <v>8149015</v>
      </c>
      <c r="Q15" s="8">
        <v>1613064</v>
      </c>
      <c r="R15" s="8">
        <v>11600789</v>
      </c>
      <c r="S15" s="8"/>
      <c r="T15" s="8"/>
      <c r="U15" s="8"/>
      <c r="V15" s="8"/>
      <c r="W15" s="8">
        <v>24107964</v>
      </c>
      <c r="X15" s="8">
        <v>7193676</v>
      </c>
      <c r="Y15" s="8">
        <v>16914288</v>
      </c>
      <c r="Z15" s="2">
        <v>235.13</v>
      </c>
      <c r="AA15" s="6">
        <v>38450221</v>
      </c>
    </row>
    <row r="16" spans="1:27" ht="13.5">
      <c r="A16" s="23" t="s">
        <v>41</v>
      </c>
      <c r="B16" s="29"/>
      <c r="C16" s="6"/>
      <c r="D16" s="6"/>
      <c r="E16" s="7">
        <v>2950300</v>
      </c>
      <c r="F16" s="8">
        <v>2857226</v>
      </c>
      <c r="G16" s="8">
        <v>150589</v>
      </c>
      <c r="H16" s="8">
        <v>286064</v>
      </c>
      <c r="I16" s="8">
        <v>175522</v>
      </c>
      <c r="J16" s="8">
        <v>612175</v>
      </c>
      <c r="K16" s="8">
        <v>291802</v>
      </c>
      <c r="L16" s="8">
        <v>296444</v>
      </c>
      <c r="M16" s="8">
        <v>265394</v>
      </c>
      <c r="N16" s="8">
        <v>853640</v>
      </c>
      <c r="O16" s="8">
        <v>260851</v>
      </c>
      <c r="P16" s="8">
        <v>207013</v>
      </c>
      <c r="Q16" s="8">
        <v>209667</v>
      </c>
      <c r="R16" s="8">
        <v>677531</v>
      </c>
      <c r="S16" s="8"/>
      <c r="T16" s="8"/>
      <c r="U16" s="8"/>
      <c r="V16" s="8"/>
      <c r="W16" s="8">
        <v>2143346</v>
      </c>
      <c r="X16" s="8">
        <v>2461631</v>
      </c>
      <c r="Y16" s="8">
        <v>-318285</v>
      </c>
      <c r="Z16" s="2">
        <v>-12.93</v>
      </c>
      <c r="AA16" s="6">
        <v>2857226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/>
      <c r="D18" s="6"/>
      <c r="E18" s="7">
        <v>379314898</v>
      </c>
      <c r="F18" s="8">
        <v>377496845</v>
      </c>
      <c r="G18" s="8">
        <v>150024348</v>
      </c>
      <c r="H18" s="8">
        <v>2330435</v>
      </c>
      <c r="I18" s="8">
        <v>404818</v>
      </c>
      <c r="J18" s="8">
        <v>152759601</v>
      </c>
      <c r="K18" s="8">
        <v>62351</v>
      </c>
      <c r="L18" s="8">
        <v>243951</v>
      </c>
      <c r="M18" s="8">
        <v>120016000</v>
      </c>
      <c r="N18" s="8">
        <v>120322302</v>
      </c>
      <c r="O18" s="8">
        <v>41855</v>
      </c>
      <c r="P18" s="8">
        <v>-1951430</v>
      </c>
      <c r="Q18" s="8">
        <v>90020131</v>
      </c>
      <c r="R18" s="8">
        <v>88110556</v>
      </c>
      <c r="S18" s="8"/>
      <c r="T18" s="8"/>
      <c r="U18" s="8"/>
      <c r="V18" s="8"/>
      <c r="W18" s="8">
        <v>361192459</v>
      </c>
      <c r="X18" s="8">
        <v>353925891</v>
      </c>
      <c r="Y18" s="8">
        <v>7266568</v>
      </c>
      <c r="Z18" s="2">
        <v>2.05</v>
      </c>
      <c r="AA18" s="6">
        <v>377496845</v>
      </c>
    </row>
    <row r="19" spans="1:27" ht="13.5">
      <c r="A19" s="23" t="s">
        <v>44</v>
      </c>
      <c r="B19" s="29"/>
      <c r="C19" s="6"/>
      <c r="D19" s="6"/>
      <c r="E19" s="7">
        <v>48157370</v>
      </c>
      <c r="F19" s="26">
        <v>51277311</v>
      </c>
      <c r="G19" s="26">
        <v>1283182</v>
      </c>
      <c r="H19" s="26">
        <v>1797309</v>
      </c>
      <c r="I19" s="26">
        <v>10818062</v>
      </c>
      <c r="J19" s="26">
        <v>13898553</v>
      </c>
      <c r="K19" s="26">
        <v>4964715</v>
      </c>
      <c r="L19" s="26">
        <v>6316456</v>
      </c>
      <c r="M19" s="26">
        <v>3631704</v>
      </c>
      <c r="N19" s="26">
        <v>14912875</v>
      </c>
      <c r="O19" s="26">
        <v>4663926</v>
      </c>
      <c r="P19" s="26">
        <v>6752092</v>
      </c>
      <c r="Q19" s="26">
        <v>7291432</v>
      </c>
      <c r="R19" s="26">
        <v>18707450</v>
      </c>
      <c r="S19" s="26"/>
      <c r="T19" s="26"/>
      <c r="U19" s="26"/>
      <c r="V19" s="26"/>
      <c r="W19" s="26">
        <v>47518878</v>
      </c>
      <c r="X19" s="26">
        <v>20432394</v>
      </c>
      <c r="Y19" s="26">
        <v>27086484</v>
      </c>
      <c r="Z19" s="27">
        <v>132.57</v>
      </c>
      <c r="AA19" s="28">
        <v>51277311</v>
      </c>
    </row>
    <row r="20" spans="1:27" ht="13.5">
      <c r="A20" s="23" t="s">
        <v>45</v>
      </c>
      <c r="B20" s="29"/>
      <c r="C20" s="6"/>
      <c r="D20" s="6"/>
      <c r="E20" s="7">
        <v>22000000</v>
      </c>
      <c r="F20" s="8">
        <v>2200000</v>
      </c>
      <c r="G20" s="8"/>
      <c r="H20" s="8"/>
      <c r="I20" s="30">
        <v>1894045</v>
      </c>
      <c r="J20" s="8">
        <v>1894045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1894045</v>
      </c>
      <c r="X20" s="8">
        <v>11550001</v>
      </c>
      <c r="Y20" s="8">
        <v>-9655956</v>
      </c>
      <c r="Z20" s="2">
        <v>-83.6</v>
      </c>
      <c r="AA20" s="6">
        <v>2200000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3181225158</v>
      </c>
      <c r="F21" s="35">
        <f t="shared" si="0"/>
        <v>3146588666</v>
      </c>
      <c r="G21" s="35">
        <f t="shared" si="0"/>
        <v>383444526</v>
      </c>
      <c r="H21" s="35">
        <f t="shared" si="0"/>
        <v>220134087</v>
      </c>
      <c r="I21" s="35">
        <f t="shared" si="0"/>
        <v>208466347</v>
      </c>
      <c r="J21" s="35">
        <f t="shared" si="0"/>
        <v>812044960</v>
      </c>
      <c r="K21" s="35">
        <f t="shared" si="0"/>
        <v>217564594</v>
      </c>
      <c r="L21" s="35">
        <f t="shared" si="0"/>
        <v>211633287</v>
      </c>
      <c r="M21" s="35">
        <f t="shared" si="0"/>
        <v>339211572</v>
      </c>
      <c r="N21" s="35">
        <f t="shared" si="0"/>
        <v>768409453</v>
      </c>
      <c r="O21" s="35">
        <f t="shared" si="0"/>
        <v>207138165</v>
      </c>
      <c r="P21" s="35">
        <f t="shared" si="0"/>
        <v>213163974</v>
      </c>
      <c r="Q21" s="35">
        <f t="shared" si="0"/>
        <v>312704220</v>
      </c>
      <c r="R21" s="35">
        <f t="shared" si="0"/>
        <v>733006359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2313460772</v>
      </c>
      <c r="X21" s="35">
        <f t="shared" si="0"/>
        <v>1991522435</v>
      </c>
      <c r="Y21" s="35">
        <f t="shared" si="0"/>
        <v>321938337</v>
      </c>
      <c r="Z21" s="36">
        <f>+IF(X21&lt;&gt;0,+(Y21/X21)*100,0)</f>
        <v>16.16543862836273</v>
      </c>
      <c r="AA21" s="33">
        <f>SUM(AA5:AA20)</f>
        <v>3146588666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/>
      <c r="D24" s="6"/>
      <c r="E24" s="7">
        <v>951575127</v>
      </c>
      <c r="F24" s="8">
        <v>951931660</v>
      </c>
      <c r="G24" s="8">
        <v>75133988</v>
      </c>
      <c r="H24" s="8">
        <v>75448582</v>
      </c>
      <c r="I24" s="8">
        <v>76393117</v>
      </c>
      <c r="J24" s="8">
        <v>226975687</v>
      </c>
      <c r="K24" s="8">
        <v>74971799</v>
      </c>
      <c r="L24" s="8">
        <v>80305170</v>
      </c>
      <c r="M24" s="8">
        <v>82186960</v>
      </c>
      <c r="N24" s="8">
        <v>237463929</v>
      </c>
      <c r="O24" s="8">
        <v>78093842</v>
      </c>
      <c r="P24" s="8">
        <v>74608394</v>
      </c>
      <c r="Q24" s="8">
        <v>76549414</v>
      </c>
      <c r="R24" s="8">
        <v>229251650</v>
      </c>
      <c r="S24" s="8"/>
      <c r="T24" s="8"/>
      <c r="U24" s="8"/>
      <c r="V24" s="8"/>
      <c r="W24" s="8">
        <v>693691266</v>
      </c>
      <c r="X24" s="8">
        <v>713770603</v>
      </c>
      <c r="Y24" s="8">
        <v>-20079337</v>
      </c>
      <c r="Z24" s="2">
        <v>-2.81</v>
      </c>
      <c r="AA24" s="6">
        <v>951931660</v>
      </c>
    </row>
    <row r="25" spans="1:27" ht="13.5">
      <c r="A25" s="25" t="s">
        <v>49</v>
      </c>
      <c r="B25" s="24"/>
      <c r="C25" s="6"/>
      <c r="D25" s="6"/>
      <c r="E25" s="7">
        <v>32021541</v>
      </c>
      <c r="F25" s="8">
        <v>32021542</v>
      </c>
      <c r="G25" s="8">
        <v>2644830</v>
      </c>
      <c r="H25" s="8">
        <v>2169326</v>
      </c>
      <c r="I25" s="8">
        <v>2420156</v>
      </c>
      <c r="J25" s="8">
        <v>7234312</v>
      </c>
      <c r="K25" s="8">
        <v>2207961</v>
      </c>
      <c r="L25" s="8">
        <v>2240719</v>
      </c>
      <c r="M25" s="8">
        <v>1709974</v>
      </c>
      <c r="N25" s="8">
        <v>6158654</v>
      </c>
      <c r="O25" s="8">
        <v>1524248</v>
      </c>
      <c r="P25" s="8">
        <v>1824868</v>
      </c>
      <c r="Q25" s="8">
        <v>1736574</v>
      </c>
      <c r="R25" s="8">
        <v>5085690</v>
      </c>
      <c r="S25" s="8"/>
      <c r="T25" s="8"/>
      <c r="U25" s="8"/>
      <c r="V25" s="8"/>
      <c r="W25" s="8">
        <v>18478656</v>
      </c>
      <c r="X25" s="8">
        <v>24016168</v>
      </c>
      <c r="Y25" s="8">
        <v>-5537512</v>
      </c>
      <c r="Z25" s="2">
        <v>-23.06</v>
      </c>
      <c r="AA25" s="6">
        <v>32021542</v>
      </c>
    </row>
    <row r="26" spans="1:27" ht="13.5">
      <c r="A26" s="25" t="s">
        <v>50</v>
      </c>
      <c r="B26" s="24"/>
      <c r="C26" s="6"/>
      <c r="D26" s="6"/>
      <c r="E26" s="7">
        <v>481822637</v>
      </c>
      <c r="F26" s="8">
        <v>771656780</v>
      </c>
      <c r="G26" s="8">
        <v>978440</v>
      </c>
      <c r="H26" s="8">
        <v>10192194</v>
      </c>
      <c r="I26" s="8">
        <v>940839</v>
      </c>
      <c r="J26" s="8">
        <v>12111473</v>
      </c>
      <c r="K26" s="8">
        <v>7618211</v>
      </c>
      <c r="L26" s="8">
        <v>46454952</v>
      </c>
      <c r="M26" s="8">
        <v>664709</v>
      </c>
      <c r="N26" s="8">
        <v>54737872</v>
      </c>
      <c r="O26" s="8">
        <v>773979</v>
      </c>
      <c r="P26" s="8">
        <v>830965</v>
      </c>
      <c r="Q26" s="8">
        <v>1027200</v>
      </c>
      <c r="R26" s="8">
        <v>2632144</v>
      </c>
      <c r="S26" s="8"/>
      <c r="T26" s="8"/>
      <c r="U26" s="8"/>
      <c r="V26" s="8"/>
      <c r="W26" s="8">
        <v>69481489</v>
      </c>
      <c r="X26" s="8">
        <v>433825510</v>
      </c>
      <c r="Y26" s="8">
        <v>-364344021</v>
      </c>
      <c r="Z26" s="2">
        <v>-83.98</v>
      </c>
      <c r="AA26" s="6">
        <v>771656780</v>
      </c>
    </row>
    <row r="27" spans="1:27" ht="13.5">
      <c r="A27" s="25" t="s">
        <v>51</v>
      </c>
      <c r="B27" s="24"/>
      <c r="C27" s="6"/>
      <c r="D27" s="6"/>
      <c r="E27" s="7">
        <v>343308051</v>
      </c>
      <c r="F27" s="8">
        <v>343308051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257481054</v>
      </c>
      <c r="Y27" s="8">
        <v>-257481054</v>
      </c>
      <c r="Z27" s="2">
        <v>-100</v>
      </c>
      <c r="AA27" s="6">
        <v>343308051</v>
      </c>
    </row>
    <row r="28" spans="1:27" ht="13.5">
      <c r="A28" s="25" t="s">
        <v>52</v>
      </c>
      <c r="B28" s="24"/>
      <c r="C28" s="6"/>
      <c r="D28" s="6"/>
      <c r="E28" s="7">
        <v>301120356</v>
      </c>
      <c r="F28" s="8">
        <v>336887824</v>
      </c>
      <c r="G28" s="8"/>
      <c r="H28" s="8">
        <v>24744646</v>
      </c>
      <c r="I28" s="8">
        <v>31297659</v>
      </c>
      <c r="J28" s="8">
        <v>56042305</v>
      </c>
      <c r="K28" s="8">
        <v>36734478</v>
      </c>
      <c r="L28" s="8">
        <v>32812369</v>
      </c>
      <c r="M28" s="8">
        <v>37705395</v>
      </c>
      <c r="N28" s="8">
        <v>107252242</v>
      </c>
      <c r="O28" s="8">
        <v>32520171</v>
      </c>
      <c r="P28" s="8">
        <v>36726850</v>
      </c>
      <c r="Q28" s="8">
        <v>39287314</v>
      </c>
      <c r="R28" s="8">
        <v>108534335</v>
      </c>
      <c r="S28" s="8"/>
      <c r="T28" s="8"/>
      <c r="U28" s="8"/>
      <c r="V28" s="8"/>
      <c r="W28" s="8">
        <v>271828882</v>
      </c>
      <c r="X28" s="8">
        <v>21106130</v>
      </c>
      <c r="Y28" s="8">
        <v>250722752</v>
      </c>
      <c r="Z28" s="2">
        <v>1187.91</v>
      </c>
      <c r="AA28" s="6">
        <v>336887824</v>
      </c>
    </row>
    <row r="29" spans="1:27" ht="13.5">
      <c r="A29" s="25" t="s">
        <v>53</v>
      </c>
      <c r="B29" s="24"/>
      <c r="C29" s="6"/>
      <c r="D29" s="6"/>
      <c r="E29" s="7">
        <v>1171815815</v>
      </c>
      <c r="F29" s="8">
        <v>1179853790</v>
      </c>
      <c r="G29" s="8"/>
      <c r="H29" s="8">
        <v>159423658</v>
      </c>
      <c r="I29" s="8">
        <v>153376535</v>
      </c>
      <c r="J29" s="8">
        <v>312800193</v>
      </c>
      <c r="K29" s="8">
        <v>98752657</v>
      </c>
      <c r="L29" s="8">
        <v>80112546</v>
      </c>
      <c r="M29" s="8">
        <v>76749277</v>
      </c>
      <c r="N29" s="8">
        <v>255614480</v>
      </c>
      <c r="O29" s="8">
        <v>80018054</v>
      </c>
      <c r="P29" s="8">
        <v>72552139</v>
      </c>
      <c r="Q29" s="8">
        <v>79109864</v>
      </c>
      <c r="R29" s="8">
        <v>231680057</v>
      </c>
      <c r="S29" s="8"/>
      <c r="T29" s="8"/>
      <c r="U29" s="8"/>
      <c r="V29" s="8"/>
      <c r="W29" s="8">
        <v>800094730</v>
      </c>
      <c r="X29" s="8">
        <v>880871355</v>
      </c>
      <c r="Y29" s="8">
        <v>-80776625</v>
      </c>
      <c r="Z29" s="2">
        <v>-9.17</v>
      </c>
      <c r="AA29" s="6">
        <v>1179853790</v>
      </c>
    </row>
    <row r="30" spans="1:27" ht="13.5">
      <c r="A30" s="25" t="s">
        <v>54</v>
      </c>
      <c r="B30" s="24"/>
      <c r="C30" s="6"/>
      <c r="D30" s="6"/>
      <c r="E30" s="7">
        <v>64938285</v>
      </c>
      <c r="F30" s="8">
        <v>59485710</v>
      </c>
      <c r="G30" s="8">
        <v>1608642</v>
      </c>
      <c r="H30" s="8">
        <v>1298364</v>
      </c>
      <c r="I30" s="8">
        <v>3770280</v>
      </c>
      <c r="J30" s="8">
        <v>6677286</v>
      </c>
      <c r="K30" s="8">
        <v>4519421</v>
      </c>
      <c r="L30" s="8">
        <v>4414888</v>
      </c>
      <c r="M30" s="8">
        <v>4337570</v>
      </c>
      <c r="N30" s="8">
        <v>13271879</v>
      </c>
      <c r="O30" s="8">
        <v>5760578</v>
      </c>
      <c r="P30" s="8">
        <v>7337740</v>
      </c>
      <c r="Q30" s="8">
        <v>5750589</v>
      </c>
      <c r="R30" s="8">
        <v>18848907</v>
      </c>
      <c r="S30" s="8"/>
      <c r="T30" s="8"/>
      <c r="U30" s="8"/>
      <c r="V30" s="8"/>
      <c r="W30" s="8">
        <v>38798072</v>
      </c>
      <c r="X30" s="8">
        <v>42062110</v>
      </c>
      <c r="Y30" s="8">
        <v>-3264038</v>
      </c>
      <c r="Z30" s="2">
        <v>-7.76</v>
      </c>
      <c r="AA30" s="6">
        <v>59485710</v>
      </c>
    </row>
    <row r="31" spans="1:27" ht="13.5">
      <c r="A31" s="25" t="s">
        <v>55</v>
      </c>
      <c r="B31" s="24"/>
      <c r="C31" s="6"/>
      <c r="D31" s="6"/>
      <c r="E31" s="7">
        <v>298687846</v>
      </c>
      <c r="F31" s="8">
        <v>312089940</v>
      </c>
      <c r="G31" s="8">
        <v>6511212</v>
      </c>
      <c r="H31" s="8">
        <v>14915694</v>
      </c>
      <c r="I31" s="8">
        <v>26155481</v>
      </c>
      <c r="J31" s="8">
        <v>47582387</v>
      </c>
      <c r="K31" s="8">
        <v>26735278</v>
      </c>
      <c r="L31" s="8">
        <v>30317553</v>
      </c>
      <c r="M31" s="8">
        <v>39150942</v>
      </c>
      <c r="N31" s="8">
        <v>96203773</v>
      </c>
      <c r="O31" s="8">
        <v>20528258</v>
      </c>
      <c r="P31" s="8">
        <v>23156212</v>
      </c>
      <c r="Q31" s="8">
        <v>35387422</v>
      </c>
      <c r="R31" s="8">
        <v>79071892</v>
      </c>
      <c r="S31" s="8"/>
      <c r="T31" s="8"/>
      <c r="U31" s="8"/>
      <c r="V31" s="8"/>
      <c r="W31" s="8">
        <v>222858052</v>
      </c>
      <c r="X31" s="8">
        <v>200005083</v>
      </c>
      <c r="Y31" s="8">
        <v>22852969</v>
      </c>
      <c r="Z31" s="2">
        <v>11.43</v>
      </c>
      <c r="AA31" s="6">
        <v>312089940</v>
      </c>
    </row>
    <row r="32" spans="1:27" ht="13.5">
      <c r="A32" s="25" t="s">
        <v>43</v>
      </c>
      <c r="B32" s="24"/>
      <c r="C32" s="6"/>
      <c r="D32" s="6"/>
      <c r="E32" s="7">
        <v>37678500</v>
      </c>
      <c r="F32" s="8">
        <v>35190958</v>
      </c>
      <c r="G32" s="8">
        <v>1594078</v>
      </c>
      <c r="H32" s="8">
        <v>1584795</v>
      </c>
      <c r="I32" s="8">
        <v>1769342</v>
      </c>
      <c r="J32" s="8">
        <v>4948215</v>
      </c>
      <c r="K32" s="8">
        <v>1593519</v>
      </c>
      <c r="L32" s="8">
        <v>1714134</v>
      </c>
      <c r="M32" s="8">
        <v>1833297</v>
      </c>
      <c r="N32" s="8">
        <v>5140950</v>
      </c>
      <c r="O32" s="8">
        <v>1707670</v>
      </c>
      <c r="P32" s="8">
        <v>1592800</v>
      </c>
      <c r="Q32" s="8">
        <v>1829735</v>
      </c>
      <c r="R32" s="8">
        <v>5130205</v>
      </c>
      <c r="S32" s="8"/>
      <c r="T32" s="8"/>
      <c r="U32" s="8"/>
      <c r="V32" s="8"/>
      <c r="W32" s="8">
        <v>15219370</v>
      </c>
      <c r="X32" s="8">
        <v>-603449</v>
      </c>
      <c r="Y32" s="8">
        <v>15822819</v>
      </c>
      <c r="Z32" s="2">
        <v>-2622.06</v>
      </c>
      <c r="AA32" s="6">
        <v>35190958</v>
      </c>
    </row>
    <row r="33" spans="1:27" ht="13.5">
      <c r="A33" s="25" t="s">
        <v>56</v>
      </c>
      <c r="B33" s="24"/>
      <c r="C33" s="6"/>
      <c r="D33" s="6"/>
      <c r="E33" s="7">
        <v>205933914</v>
      </c>
      <c r="F33" s="8">
        <v>209879801</v>
      </c>
      <c r="G33" s="8">
        <v>25953664</v>
      </c>
      <c r="H33" s="8">
        <v>5958289</v>
      </c>
      <c r="I33" s="8">
        <v>8202051</v>
      </c>
      <c r="J33" s="8">
        <v>40114004</v>
      </c>
      <c r="K33" s="8">
        <v>9433352</v>
      </c>
      <c r="L33" s="8">
        <v>10056288</v>
      </c>
      <c r="M33" s="8">
        <v>13002809</v>
      </c>
      <c r="N33" s="8">
        <v>32492449</v>
      </c>
      <c r="O33" s="8">
        <v>8093927</v>
      </c>
      <c r="P33" s="8">
        <v>10649883</v>
      </c>
      <c r="Q33" s="8">
        <v>8649369</v>
      </c>
      <c r="R33" s="8">
        <v>27393179</v>
      </c>
      <c r="S33" s="8"/>
      <c r="T33" s="8"/>
      <c r="U33" s="8"/>
      <c r="V33" s="8"/>
      <c r="W33" s="8">
        <v>99999632</v>
      </c>
      <c r="X33" s="8">
        <v>-740076458</v>
      </c>
      <c r="Y33" s="8">
        <v>840076090</v>
      </c>
      <c r="Z33" s="2">
        <v>-113.51</v>
      </c>
      <c r="AA33" s="6">
        <v>209879801</v>
      </c>
    </row>
    <row r="34" spans="1:27" ht="13.5">
      <c r="A34" s="23" t="s">
        <v>57</v>
      </c>
      <c r="B34" s="29"/>
      <c r="C34" s="6"/>
      <c r="D34" s="6"/>
      <c r="E34" s="7">
        <v>-26300</v>
      </c>
      <c r="F34" s="8">
        <v>2841544</v>
      </c>
      <c r="G34" s="8">
        <v>-141036</v>
      </c>
      <c r="H34" s="8"/>
      <c r="I34" s="8"/>
      <c r="J34" s="8">
        <v>-141036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-141036</v>
      </c>
      <c r="X34" s="8">
        <v>842851</v>
      </c>
      <c r="Y34" s="8">
        <v>-983887</v>
      </c>
      <c r="Z34" s="2">
        <v>-116.73</v>
      </c>
      <c r="AA34" s="6">
        <v>2841544</v>
      </c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3888875772</v>
      </c>
      <c r="F35" s="35">
        <f t="shared" si="1"/>
        <v>4235147600</v>
      </c>
      <c r="G35" s="35">
        <f t="shared" si="1"/>
        <v>114283818</v>
      </c>
      <c r="H35" s="35">
        <f t="shared" si="1"/>
        <v>295735548</v>
      </c>
      <c r="I35" s="35">
        <f t="shared" si="1"/>
        <v>304325460</v>
      </c>
      <c r="J35" s="35">
        <f t="shared" si="1"/>
        <v>714344826</v>
      </c>
      <c r="K35" s="35">
        <f t="shared" si="1"/>
        <v>262566676</v>
      </c>
      <c r="L35" s="35">
        <f t="shared" si="1"/>
        <v>288428619</v>
      </c>
      <c r="M35" s="35">
        <f t="shared" si="1"/>
        <v>257340933</v>
      </c>
      <c r="N35" s="35">
        <f t="shared" si="1"/>
        <v>808336228</v>
      </c>
      <c r="O35" s="35">
        <f t="shared" si="1"/>
        <v>229020727</v>
      </c>
      <c r="P35" s="35">
        <f t="shared" si="1"/>
        <v>229279851</v>
      </c>
      <c r="Q35" s="35">
        <f t="shared" si="1"/>
        <v>249327481</v>
      </c>
      <c r="R35" s="35">
        <f t="shared" si="1"/>
        <v>707628059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2230309113</v>
      </c>
      <c r="X35" s="35">
        <f t="shared" si="1"/>
        <v>1833300957</v>
      </c>
      <c r="Y35" s="35">
        <f t="shared" si="1"/>
        <v>397008156</v>
      </c>
      <c r="Z35" s="36">
        <f>+IF(X35&lt;&gt;0,+(Y35/X35)*100,0)</f>
        <v>21.65537275721828</v>
      </c>
      <c r="AA35" s="33">
        <f>SUM(AA24:AA34)</f>
        <v>4235147600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-707650614</v>
      </c>
      <c r="F37" s="48">
        <f t="shared" si="2"/>
        <v>-1088558934</v>
      </c>
      <c r="G37" s="48">
        <f t="shared" si="2"/>
        <v>269160708</v>
      </c>
      <c r="H37" s="48">
        <f t="shared" si="2"/>
        <v>-75601461</v>
      </c>
      <c r="I37" s="48">
        <f t="shared" si="2"/>
        <v>-95859113</v>
      </c>
      <c r="J37" s="48">
        <f t="shared" si="2"/>
        <v>97700134</v>
      </c>
      <c r="K37" s="48">
        <f t="shared" si="2"/>
        <v>-45002082</v>
      </c>
      <c r="L37" s="48">
        <f t="shared" si="2"/>
        <v>-76795332</v>
      </c>
      <c r="M37" s="48">
        <f t="shared" si="2"/>
        <v>81870639</v>
      </c>
      <c r="N37" s="48">
        <f t="shared" si="2"/>
        <v>-39926775</v>
      </c>
      <c r="O37" s="48">
        <f t="shared" si="2"/>
        <v>-21882562</v>
      </c>
      <c r="P37" s="48">
        <f t="shared" si="2"/>
        <v>-16115877</v>
      </c>
      <c r="Q37" s="48">
        <f t="shared" si="2"/>
        <v>63376739</v>
      </c>
      <c r="R37" s="48">
        <f t="shared" si="2"/>
        <v>25378300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83151659</v>
      </c>
      <c r="X37" s="48">
        <f>IF(F21=F35,0,X21-X35)</f>
        <v>158221478</v>
      </c>
      <c r="Y37" s="48">
        <f t="shared" si="2"/>
        <v>-75069819</v>
      </c>
      <c r="Z37" s="49">
        <f>+IF(X37&lt;&gt;0,+(Y37/X37)*100,0)</f>
        <v>-47.446035739850686</v>
      </c>
      <c r="AA37" s="46">
        <f>+AA21-AA35</f>
        <v>-1088558934</v>
      </c>
    </row>
    <row r="38" spans="1:27" ht="22.5" customHeight="1">
      <c r="A38" s="50" t="s">
        <v>60</v>
      </c>
      <c r="B38" s="29"/>
      <c r="C38" s="6"/>
      <c r="D38" s="6"/>
      <c r="E38" s="7">
        <v>199756250</v>
      </c>
      <c r="F38" s="8">
        <v>208026282</v>
      </c>
      <c r="G38" s="8"/>
      <c r="H38" s="8"/>
      <c r="I38" s="8"/>
      <c r="J38" s="8"/>
      <c r="K38" s="8"/>
      <c r="L38" s="8"/>
      <c r="M38" s="8">
        <v>73020040</v>
      </c>
      <c r="N38" s="8">
        <v>73020040</v>
      </c>
      <c r="O38" s="8">
        <v>-597398</v>
      </c>
      <c r="P38" s="8"/>
      <c r="Q38" s="8"/>
      <c r="R38" s="8">
        <v>-597398</v>
      </c>
      <c r="S38" s="8"/>
      <c r="T38" s="8"/>
      <c r="U38" s="8"/>
      <c r="V38" s="8"/>
      <c r="W38" s="8">
        <v>72422642</v>
      </c>
      <c r="X38" s="8">
        <v>26483762</v>
      </c>
      <c r="Y38" s="8">
        <v>45938880</v>
      </c>
      <c r="Z38" s="2">
        <v>173.46</v>
      </c>
      <c r="AA38" s="6">
        <v>208026282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>
        <v>12701389</v>
      </c>
      <c r="F40" s="8">
        <v>16477857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944117</v>
      </c>
      <c r="Y40" s="52">
        <v>-944117</v>
      </c>
      <c r="Z40" s="53">
        <v>-100</v>
      </c>
      <c r="AA40" s="54">
        <v>16477857</v>
      </c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-495192975</v>
      </c>
      <c r="F41" s="58">
        <f t="shared" si="3"/>
        <v>-864054795</v>
      </c>
      <c r="G41" s="58">
        <f t="shared" si="3"/>
        <v>269160708</v>
      </c>
      <c r="H41" s="58">
        <f t="shared" si="3"/>
        <v>-75601461</v>
      </c>
      <c r="I41" s="58">
        <f t="shared" si="3"/>
        <v>-95859113</v>
      </c>
      <c r="J41" s="58">
        <f t="shared" si="3"/>
        <v>97700134</v>
      </c>
      <c r="K41" s="58">
        <f t="shared" si="3"/>
        <v>-45002082</v>
      </c>
      <c r="L41" s="58">
        <f t="shared" si="3"/>
        <v>-76795332</v>
      </c>
      <c r="M41" s="58">
        <f t="shared" si="3"/>
        <v>154890679</v>
      </c>
      <c r="N41" s="58">
        <f t="shared" si="3"/>
        <v>33093265</v>
      </c>
      <c r="O41" s="58">
        <f t="shared" si="3"/>
        <v>-22479960</v>
      </c>
      <c r="P41" s="58">
        <f t="shared" si="3"/>
        <v>-16115877</v>
      </c>
      <c r="Q41" s="58">
        <f t="shared" si="3"/>
        <v>63376739</v>
      </c>
      <c r="R41" s="58">
        <f t="shared" si="3"/>
        <v>24780902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155574301</v>
      </c>
      <c r="X41" s="58">
        <f t="shared" si="3"/>
        <v>185649357</v>
      </c>
      <c r="Y41" s="58">
        <f t="shared" si="3"/>
        <v>-30075056</v>
      </c>
      <c r="Z41" s="59">
        <f>+IF(X41&lt;&gt;0,+(Y41/X41)*100,0)</f>
        <v>-16.199924678435597</v>
      </c>
      <c r="AA41" s="56">
        <f>SUM(AA37:AA40)</f>
        <v>-864054795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-495192975</v>
      </c>
      <c r="F43" s="66">
        <f t="shared" si="4"/>
        <v>-864054795</v>
      </c>
      <c r="G43" s="66">
        <f t="shared" si="4"/>
        <v>269160708</v>
      </c>
      <c r="H43" s="66">
        <f t="shared" si="4"/>
        <v>-75601461</v>
      </c>
      <c r="I43" s="66">
        <f t="shared" si="4"/>
        <v>-95859113</v>
      </c>
      <c r="J43" s="66">
        <f t="shared" si="4"/>
        <v>97700134</v>
      </c>
      <c r="K43" s="66">
        <f t="shared" si="4"/>
        <v>-45002082</v>
      </c>
      <c r="L43" s="66">
        <f t="shared" si="4"/>
        <v>-76795332</v>
      </c>
      <c r="M43" s="66">
        <f t="shared" si="4"/>
        <v>154890679</v>
      </c>
      <c r="N43" s="66">
        <f t="shared" si="4"/>
        <v>33093265</v>
      </c>
      <c r="O43" s="66">
        <f t="shared" si="4"/>
        <v>-22479960</v>
      </c>
      <c r="P43" s="66">
        <f t="shared" si="4"/>
        <v>-16115877</v>
      </c>
      <c r="Q43" s="66">
        <f t="shared" si="4"/>
        <v>63376739</v>
      </c>
      <c r="R43" s="66">
        <f t="shared" si="4"/>
        <v>24780902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155574301</v>
      </c>
      <c r="X43" s="66">
        <f t="shared" si="4"/>
        <v>185649357</v>
      </c>
      <c r="Y43" s="66">
        <f t="shared" si="4"/>
        <v>-30075056</v>
      </c>
      <c r="Z43" s="67">
        <f>+IF(X43&lt;&gt;0,+(Y43/X43)*100,0)</f>
        <v>-16.199924678435597</v>
      </c>
      <c r="AA43" s="64">
        <f>+AA41-AA42</f>
        <v>-864054795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-495192975</v>
      </c>
      <c r="F45" s="58">
        <f t="shared" si="5"/>
        <v>-864054795</v>
      </c>
      <c r="G45" s="58">
        <f t="shared" si="5"/>
        <v>269160708</v>
      </c>
      <c r="H45" s="58">
        <f t="shared" si="5"/>
        <v>-75601461</v>
      </c>
      <c r="I45" s="58">
        <f t="shared" si="5"/>
        <v>-95859113</v>
      </c>
      <c r="J45" s="58">
        <f t="shared" si="5"/>
        <v>97700134</v>
      </c>
      <c r="K45" s="58">
        <f t="shared" si="5"/>
        <v>-45002082</v>
      </c>
      <c r="L45" s="58">
        <f t="shared" si="5"/>
        <v>-76795332</v>
      </c>
      <c r="M45" s="58">
        <f t="shared" si="5"/>
        <v>154890679</v>
      </c>
      <c r="N45" s="58">
        <f t="shared" si="5"/>
        <v>33093265</v>
      </c>
      <c r="O45" s="58">
        <f t="shared" si="5"/>
        <v>-22479960</v>
      </c>
      <c r="P45" s="58">
        <f t="shared" si="5"/>
        <v>-16115877</v>
      </c>
      <c r="Q45" s="58">
        <f t="shared" si="5"/>
        <v>63376739</v>
      </c>
      <c r="R45" s="58">
        <f t="shared" si="5"/>
        <v>24780902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155574301</v>
      </c>
      <c r="X45" s="58">
        <f t="shared" si="5"/>
        <v>185649357</v>
      </c>
      <c r="Y45" s="58">
        <f t="shared" si="5"/>
        <v>-30075056</v>
      </c>
      <c r="Z45" s="59">
        <f>+IF(X45&lt;&gt;0,+(Y45/X45)*100,0)</f>
        <v>-16.199924678435597</v>
      </c>
      <c r="AA45" s="56">
        <f>SUM(AA43:AA44)</f>
        <v>-864054795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-495192975</v>
      </c>
      <c r="F47" s="73">
        <f t="shared" si="6"/>
        <v>-864054795</v>
      </c>
      <c r="G47" s="73">
        <f t="shared" si="6"/>
        <v>269160708</v>
      </c>
      <c r="H47" s="74">
        <f t="shared" si="6"/>
        <v>-75601461</v>
      </c>
      <c r="I47" s="74">
        <f t="shared" si="6"/>
        <v>-95859113</v>
      </c>
      <c r="J47" s="74">
        <f t="shared" si="6"/>
        <v>97700134</v>
      </c>
      <c r="K47" s="74">
        <f t="shared" si="6"/>
        <v>-45002082</v>
      </c>
      <c r="L47" s="74">
        <f t="shared" si="6"/>
        <v>-76795332</v>
      </c>
      <c r="M47" s="73">
        <f t="shared" si="6"/>
        <v>154890679</v>
      </c>
      <c r="N47" s="73">
        <f t="shared" si="6"/>
        <v>33093265</v>
      </c>
      <c r="O47" s="74">
        <f t="shared" si="6"/>
        <v>-22479960</v>
      </c>
      <c r="P47" s="74">
        <f t="shared" si="6"/>
        <v>-16115877</v>
      </c>
      <c r="Q47" s="74">
        <f t="shared" si="6"/>
        <v>63376739</v>
      </c>
      <c r="R47" s="74">
        <f t="shared" si="6"/>
        <v>24780902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155574301</v>
      </c>
      <c r="X47" s="74">
        <f t="shared" si="6"/>
        <v>185649357</v>
      </c>
      <c r="Y47" s="74">
        <f t="shared" si="6"/>
        <v>-30075056</v>
      </c>
      <c r="Z47" s="75">
        <f>+IF(X47&lt;&gt;0,+(Y47/X47)*100,0)</f>
        <v>-16.199924678435597</v>
      </c>
      <c r="AA47" s="76">
        <f>SUM(AA45:AA46)</f>
        <v>-864054795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358277413</v>
      </c>
      <c r="D5" s="6"/>
      <c r="E5" s="7">
        <v>390288137</v>
      </c>
      <c r="F5" s="8">
        <v>395507844</v>
      </c>
      <c r="G5" s="8">
        <v>32588996</v>
      </c>
      <c r="H5" s="8">
        <v>32550966</v>
      </c>
      <c r="I5" s="8">
        <v>31919044</v>
      </c>
      <c r="J5" s="8">
        <v>97059006</v>
      </c>
      <c r="K5" s="8">
        <v>33391515</v>
      </c>
      <c r="L5" s="8">
        <v>32785094</v>
      </c>
      <c r="M5" s="8">
        <v>34931973</v>
      </c>
      <c r="N5" s="8">
        <v>101108582</v>
      </c>
      <c r="O5" s="8">
        <v>30521736</v>
      </c>
      <c r="P5" s="8">
        <v>32861331</v>
      </c>
      <c r="Q5" s="8">
        <v>32741497</v>
      </c>
      <c r="R5" s="8">
        <v>96124564</v>
      </c>
      <c r="S5" s="8"/>
      <c r="T5" s="8"/>
      <c r="U5" s="8"/>
      <c r="V5" s="8"/>
      <c r="W5" s="8">
        <v>294292152</v>
      </c>
      <c r="X5" s="8">
        <v>247502556</v>
      </c>
      <c r="Y5" s="8">
        <v>46789596</v>
      </c>
      <c r="Z5" s="2">
        <v>18.9</v>
      </c>
      <c r="AA5" s="6">
        <v>395507844</v>
      </c>
    </row>
    <row r="6" spans="1:27" ht="13.5">
      <c r="A6" s="23" t="s">
        <v>32</v>
      </c>
      <c r="B6" s="24"/>
      <c r="C6" s="6">
        <v>573505243</v>
      </c>
      <c r="D6" s="6"/>
      <c r="E6" s="7">
        <v>657077046</v>
      </c>
      <c r="F6" s="8">
        <v>650544601</v>
      </c>
      <c r="G6" s="8">
        <v>62130215</v>
      </c>
      <c r="H6" s="8">
        <v>61414861</v>
      </c>
      <c r="I6" s="8">
        <v>51181597</v>
      </c>
      <c r="J6" s="8">
        <v>174726673</v>
      </c>
      <c r="K6" s="8">
        <v>51601130</v>
      </c>
      <c r="L6" s="8">
        <v>53762516</v>
      </c>
      <c r="M6" s="8">
        <v>49974531</v>
      </c>
      <c r="N6" s="8">
        <v>155338177</v>
      </c>
      <c r="O6" s="8">
        <v>48340747</v>
      </c>
      <c r="P6" s="8">
        <v>45506456</v>
      </c>
      <c r="Q6" s="8">
        <v>51806627</v>
      </c>
      <c r="R6" s="8">
        <v>145653830</v>
      </c>
      <c r="S6" s="8"/>
      <c r="T6" s="8"/>
      <c r="U6" s="8"/>
      <c r="V6" s="8"/>
      <c r="W6" s="8">
        <v>475718680</v>
      </c>
      <c r="X6" s="8">
        <v>411084763</v>
      </c>
      <c r="Y6" s="8">
        <v>64633917</v>
      </c>
      <c r="Z6" s="2">
        <v>15.72</v>
      </c>
      <c r="AA6" s="6">
        <v>650544601</v>
      </c>
    </row>
    <row r="7" spans="1:27" ht="13.5">
      <c r="A7" s="25" t="s">
        <v>33</v>
      </c>
      <c r="B7" s="24"/>
      <c r="C7" s="6">
        <v>85128966</v>
      </c>
      <c r="D7" s="6"/>
      <c r="E7" s="7">
        <v>99116562</v>
      </c>
      <c r="F7" s="8">
        <v>109259215</v>
      </c>
      <c r="G7" s="8">
        <v>9385677</v>
      </c>
      <c r="H7" s="8">
        <v>7580476</v>
      </c>
      <c r="I7" s="8">
        <v>8355196</v>
      </c>
      <c r="J7" s="8">
        <v>25321349</v>
      </c>
      <c r="K7" s="8">
        <v>9149104</v>
      </c>
      <c r="L7" s="8">
        <v>15249964</v>
      </c>
      <c r="M7" s="8">
        <v>8561418</v>
      </c>
      <c r="N7" s="8">
        <v>32960486</v>
      </c>
      <c r="O7" s="8">
        <v>8050545</v>
      </c>
      <c r="P7" s="8">
        <v>7830759</v>
      </c>
      <c r="Q7" s="8">
        <v>6766285</v>
      </c>
      <c r="R7" s="8">
        <v>22647589</v>
      </c>
      <c r="S7" s="8"/>
      <c r="T7" s="8"/>
      <c r="U7" s="8"/>
      <c r="V7" s="8"/>
      <c r="W7" s="8">
        <v>80929424</v>
      </c>
      <c r="X7" s="8">
        <v>71026147</v>
      </c>
      <c r="Y7" s="8">
        <v>9903277</v>
      </c>
      <c r="Z7" s="2">
        <v>13.94</v>
      </c>
      <c r="AA7" s="6">
        <v>109259215</v>
      </c>
    </row>
    <row r="8" spans="1:27" ht="13.5">
      <c r="A8" s="25" t="s">
        <v>34</v>
      </c>
      <c r="B8" s="24"/>
      <c r="C8" s="6">
        <v>66227293</v>
      </c>
      <c r="D8" s="6"/>
      <c r="E8" s="7">
        <v>70405563</v>
      </c>
      <c r="F8" s="8">
        <v>72469683</v>
      </c>
      <c r="G8" s="8">
        <v>6109741</v>
      </c>
      <c r="H8" s="8">
        <v>5881907</v>
      </c>
      <c r="I8" s="8">
        <v>6070813</v>
      </c>
      <c r="J8" s="8">
        <v>18062461</v>
      </c>
      <c r="K8" s="8">
        <v>6008188</v>
      </c>
      <c r="L8" s="8">
        <v>6168148</v>
      </c>
      <c r="M8" s="8">
        <v>6096044</v>
      </c>
      <c r="N8" s="8">
        <v>18272380</v>
      </c>
      <c r="O8" s="8">
        <v>6079553</v>
      </c>
      <c r="P8" s="8">
        <v>6016342</v>
      </c>
      <c r="Q8" s="8">
        <v>5886463</v>
      </c>
      <c r="R8" s="8">
        <v>17982358</v>
      </c>
      <c r="S8" s="8"/>
      <c r="T8" s="8"/>
      <c r="U8" s="8"/>
      <c r="V8" s="8"/>
      <c r="W8" s="8">
        <v>54317199</v>
      </c>
      <c r="X8" s="8">
        <v>45368544</v>
      </c>
      <c r="Y8" s="8">
        <v>8948655</v>
      </c>
      <c r="Z8" s="2">
        <v>19.72</v>
      </c>
      <c r="AA8" s="6">
        <v>72469683</v>
      </c>
    </row>
    <row r="9" spans="1:27" ht="13.5">
      <c r="A9" s="25" t="s">
        <v>35</v>
      </c>
      <c r="B9" s="24"/>
      <c r="C9" s="6">
        <v>72642828</v>
      </c>
      <c r="D9" s="6"/>
      <c r="E9" s="7">
        <v>77538619</v>
      </c>
      <c r="F9" s="8">
        <v>78975972</v>
      </c>
      <c r="G9" s="8">
        <v>6561724</v>
      </c>
      <c r="H9" s="8">
        <v>6611687</v>
      </c>
      <c r="I9" s="8">
        <v>6603889</v>
      </c>
      <c r="J9" s="8">
        <v>19777300</v>
      </c>
      <c r="K9" s="8">
        <v>6545911</v>
      </c>
      <c r="L9" s="8">
        <v>6655408</v>
      </c>
      <c r="M9" s="8">
        <v>6659395</v>
      </c>
      <c r="N9" s="8">
        <v>19860714</v>
      </c>
      <c r="O9" s="8">
        <v>6548663</v>
      </c>
      <c r="P9" s="8">
        <v>6596608</v>
      </c>
      <c r="Q9" s="8">
        <v>6548933</v>
      </c>
      <c r="R9" s="8">
        <v>19694204</v>
      </c>
      <c r="S9" s="8"/>
      <c r="T9" s="8"/>
      <c r="U9" s="8"/>
      <c r="V9" s="8"/>
      <c r="W9" s="8">
        <v>59332218</v>
      </c>
      <c r="X9" s="8">
        <v>49472481</v>
      </c>
      <c r="Y9" s="8">
        <v>9859737</v>
      </c>
      <c r="Z9" s="2">
        <v>19.93</v>
      </c>
      <c r="AA9" s="6">
        <v>78975972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17208936</v>
      </c>
      <c r="D11" s="6"/>
      <c r="E11" s="7">
        <v>1740070</v>
      </c>
      <c r="F11" s="8">
        <v>2045972</v>
      </c>
      <c r="G11" s="8">
        <v>237545</v>
      </c>
      <c r="H11" s="8">
        <v>173058</v>
      </c>
      <c r="I11" s="8">
        <v>145231</v>
      </c>
      <c r="J11" s="8">
        <v>555834</v>
      </c>
      <c r="K11" s="8">
        <v>152759</v>
      </c>
      <c r="L11" s="8">
        <v>221127</v>
      </c>
      <c r="M11" s="8">
        <v>93267</v>
      </c>
      <c r="N11" s="8">
        <v>467153</v>
      </c>
      <c r="O11" s="8">
        <v>117666</v>
      </c>
      <c r="P11" s="8">
        <v>113738</v>
      </c>
      <c r="Q11" s="8">
        <v>117606</v>
      </c>
      <c r="R11" s="8">
        <v>349010</v>
      </c>
      <c r="S11" s="8"/>
      <c r="T11" s="8"/>
      <c r="U11" s="8"/>
      <c r="V11" s="8"/>
      <c r="W11" s="8">
        <v>1371997</v>
      </c>
      <c r="X11" s="8">
        <v>1278728</v>
      </c>
      <c r="Y11" s="8">
        <v>93269</v>
      </c>
      <c r="Z11" s="2">
        <v>7.29</v>
      </c>
      <c r="AA11" s="6">
        <v>2045972</v>
      </c>
    </row>
    <row r="12" spans="1:27" ht="13.5">
      <c r="A12" s="25" t="s">
        <v>37</v>
      </c>
      <c r="B12" s="29"/>
      <c r="C12" s="6">
        <v>51895696</v>
      </c>
      <c r="D12" s="6"/>
      <c r="E12" s="7">
        <v>37421912</v>
      </c>
      <c r="F12" s="8">
        <v>42351014</v>
      </c>
      <c r="G12" s="8"/>
      <c r="H12" s="8">
        <v>6921675</v>
      </c>
      <c r="I12" s="8">
        <v>3113671</v>
      </c>
      <c r="J12" s="8">
        <v>10035346</v>
      </c>
      <c r="K12" s="8">
        <v>1447661</v>
      </c>
      <c r="L12" s="8">
        <v>7696354</v>
      </c>
      <c r="M12" s="8">
        <v>1996145</v>
      </c>
      <c r="N12" s="8">
        <v>11140160</v>
      </c>
      <c r="O12" s="8">
        <v>7524870</v>
      </c>
      <c r="P12" s="8">
        <v>3157200</v>
      </c>
      <c r="Q12" s="8">
        <v>1428001</v>
      </c>
      <c r="R12" s="8">
        <v>12110071</v>
      </c>
      <c r="S12" s="8"/>
      <c r="T12" s="8"/>
      <c r="U12" s="8"/>
      <c r="V12" s="8"/>
      <c r="W12" s="8">
        <v>33285577</v>
      </c>
      <c r="X12" s="8">
        <v>26469383</v>
      </c>
      <c r="Y12" s="8">
        <v>6816194</v>
      </c>
      <c r="Z12" s="2">
        <v>25.75</v>
      </c>
      <c r="AA12" s="6">
        <v>42351014</v>
      </c>
    </row>
    <row r="13" spans="1:27" ht="13.5">
      <c r="A13" s="23" t="s">
        <v>38</v>
      </c>
      <c r="B13" s="29"/>
      <c r="C13" s="6">
        <v>4832034</v>
      </c>
      <c r="D13" s="6"/>
      <c r="E13" s="7">
        <v>4669630</v>
      </c>
      <c r="F13" s="8">
        <v>6177530</v>
      </c>
      <c r="G13" s="8">
        <v>470691</v>
      </c>
      <c r="H13" s="8">
        <v>521266</v>
      </c>
      <c r="I13" s="8">
        <v>474460</v>
      </c>
      <c r="J13" s="8">
        <v>1466417</v>
      </c>
      <c r="K13" s="8">
        <v>497479</v>
      </c>
      <c r="L13" s="8">
        <v>544813</v>
      </c>
      <c r="M13" s="8">
        <v>580027</v>
      </c>
      <c r="N13" s="8">
        <v>1622319</v>
      </c>
      <c r="O13" s="8">
        <v>496134</v>
      </c>
      <c r="P13" s="8">
        <v>582691</v>
      </c>
      <c r="Q13" s="8">
        <v>573773</v>
      </c>
      <c r="R13" s="8">
        <v>1652598</v>
      </c>
      <c r="S13" s="8"/>
      <c r="T13" s="8"/>
      <c r="U13" s="8"/>
      <c r="V13" s="8"/>
      <c r="W13" s="8">
        <v>4741334</v>
      </c>
      <c r="X13" s="8">
        <v>3860906</v>
      </c>
      <c r="Y13" s="8">
        <v>880428</v>
      </c>
      <c r="Z13" s="2">
        <v>22.8</v>
      </c>
      <c r="AA13" s="6">
        <v>6177530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16819051</v>
      </c>
      <c r="D15" s="6"/>
      <c r="E15" s="7">
        <v>17503423</v>
      </c>
      <c r="F15" s="8">
        <v>17503428</v>
      </c>
      <c r="G15" s="8">
        <v>349562</v>
      </c>
      <c r="H15" s="8">
        <v>299694</v>
      </c>
      <c r="I15" s="8">
        <v>312678</v>
      </c>
      <c r="J15" s="8">
        <v>961934</v>
      </c>
      <c r="K15" s="8">
        <v>522102</v>
      </c>
      <c r="L15" s="8">
        <v>350945</v>
      </c>
      <c r="M15" s="8">
        <v>192095</v>
      </c>
      <c r="N15" s="8">
        <v>1065142</v>
      </c>
      <c r="O15" s="8">
        <v>486368</v>
      </c>
      <c r="P15" s="8">
        <v>270657</v>
      </c>
      <c r="Q15" s="8">
        <v>32556454</v>
      </c>
      <c r="R15" s="8">
        <v>33313479</v>
      </c>
      <c r="S15" s="8"/>
      <c r="T15" s="8"/>
      <c r="U15" s="8"/>
      <c r="V15" s="8"/>
      <c r="W15" s="8">
        <v>35340555</v>
      </c>
      <c r="X15" s="8">
        <v>5896158</v>
      </c>
      <c r="Y15" s="8">
        <v>29444397</v>
      </c>
      <c r="Z15" s="2">
        <v>499.38</v>
      </c>
      <c r="AA15" s="6">
        <v>17503428</v>
      </c>
    </row>
    <row r="16" spans="1:27" ht="13.5">
      <c r="A16" s="23" t="s">
        <v>41</v>
      </c>
      <c r="B16" s="29"/>
      <c r="C16" s="6">
        <v>8537163</v>
      </c>
      <c r="D16" s="6"/>
      <c r="E16" s="7">
        <v>9449009</v>
      </c>
      <c r="F16" s="8">
        <v>9449010</v>
      </c>
      <c r="G16" s="8">
        <v>710019</v>
      </c>
      <c r="H16" s="8">
        <v>599632</v>
      </c>
      <c r="I16" s="8">
        <v>546884</v>
      </c>
      <c r="J16" s="8">
        <v>1856535</v>
      </c>
      <c r="K16" s="8">
        <v>629225</v>
      </c>
      <c r="L16" s="8">
        <v>602332</v>
      </c>
      <c r="M16" s="8">
        <v>406140</v>
      </c>
      <c r="N16" s="8">
        <v>1637697</v>
      </c>
      <c r="O16" s="8">
        <v>606070</v>
      </c>
      <c r="P16" s="8">
        <v>548457</v>
      </c>
      <c r="Q16" s="8">
        <v>561955</v>
      </c>
      <c r="R16" s="8">
        <v>1716482</v>
      </c>
      <c r="S16" s="8"/>
      <c r="T16" s="8"/>
      <c r="U16" s="8"/>
      <c r="V16" s="8"/>
      <c r="W16" s="8">
        <v>5210714</v>
      </c>
      <c r="X16" s="8">
        <v>4982925</v>
      </c>
      <c r="Y16" s="8">
        <v>227789</v>
      </c>
      <c r="Z16" s="2">
        <v>4.57</v>
      </c>
      <c r="AA16" s="6">
        <v>9449010</v>
      </c>
    </row>
    <row r="17" spans="1:27" ht="13.5">
      <c r="A17" s="23" t="s">
        <v>42</v>
      </c>
      <c r="B17" s="29"/>
      <c r="C17" s="6">
        <v>26090102</v>
      </c>
      <c r="D17" s="6"/>
      <c r="E17" s="7">
        <v>22375150</v>
      </c>
      <c r="F17" s="8">
        <v>22375150</v>
      </c>
      <c r="G17" s="8"/>
      <c r="H17" s="8">
        <v>2609213</v>
      </c>
      <c r="I17" s="8"/>
      <c r="J17" s="8">
        <v>2609213</v>
      </c>
      <c r="K17" s="8"/>
      <c r="L17" s="8">
        <v>6489716</v>
      </c>
      <c r="M17" s="8"/>
      <c r="N17" s="8">
        <v>6489716</v>
      </c>
      <c r="O17" s="8">
        <v>3542624</v>
      </c>
      <c r="P17" s="8">
        <v>2360149</v>
      </c>
      <c r="Q17" s="8">
        <v>1979936</v>
      </c>
      <c r="R17" s="8">
        <v>7882709</v>
      </c>
      <c r="S17" s="8"/>
      <c r="T17" s="8"/>
      <c r="U17" s="8"/>
      <c r="V17" s="8"/>
      <c r="W17" s="8">
        <v>16981638</v>
      </c>
      <c r="X17" s="8">
        <v>19056095</v>
      </c>
      <c r="Y17" s="8">
        <v>-2074457</v>
      </c>
      <c r="Z17" s="2">
        <v>-10.89</v>
      </c>
      <c r="AA17" s="6">
        <v>22375150</v>
      </c>
    </row>
    <row r="18" spans="1:27" ht="13.5">
      <c r="A18" s="23" t="s">
        <v>43</v>
      </c>
      <c r="B18" s="29"/>
      <c r="C18" s="6">
        <v>186292609</v>
      </c>
      <c r="D18" s="6"/>
      <c r="E18" s="7">
        <v>209093278</v>
      </c>
      <c r="F18" s="8">
        <v>209112630</v>
      </c>
      <c r="G18" s="8">
        <v>83781181</v>
      </c>
      <c r="H18" s="8">
        <v>436271</v>
      </c>
      <c r="I18" s="8">
        <v>178755</v>
      </c>
      <c r="J18" s="8">
        <v>84396207</v>
      </c>
      <c r="K18" s="8">
        <v>770008</v>
      </c>
      <c r="L18" s="8">
        <v>404119</v>
      </c>
      <c r="M18" s="8">
        <v>67241331</v>
      </c>
      <c r="N18" s="8">
        <v>68415458</v>
      </c>
      <c r="O18" s="8">
        <v>382730</v>
      </c>
      <c r="P18" s="8">
        <v>701700</v>
      </c>
      <c r="Q18" s="8">
        <v>50680333</v>
      </c>
      <c r="R18" s="8">
        <v>51764763</v>
      </c>
      <c r="S18" s="8"/>
      <c r="T18" s="8"/>
      <c r="U18" s="8"/>
      <c r="V18" s="8"/>
      <c r="W18" s="8">
        <v>204576428</v>
      </c>
      <c r="X18" s="8">
        <v>166886907</v>
      </c>
      <c r="Y18" s="8">
        <v>37689521</v>
      </c>
      <c r="Z18" s="2">
        <v>22.58</v>
      </c>
      <c r="AA18" s="6">
        <v>209112630</v>
      </c>
    </row>
    <row r="19" spans="1:27" ht="13.5">
      <c r="A19" s="23" t="s">
        <v>44</v>
      </c>
      <c r="B19" s="29"/>
      <c r="C19" s="6">
        <v>45094703</v>
      </c>
      <c r="D19" s="6"/>
      <c r="E19" s="7">
        <v>42181166</v>
      </c>
      <c r="F19" s="26">
        <v>40767144</v>
      </c>
      <c r="G19" s="26">
        <v>3017659</v>
      </c>
      <c r="H19" s="26">
        <v>2831997</v>
      </c>
      <c r="I19" s="26">
        <v>2245678</v>
      </c>
      <c r="J19" s="26">
        <v>8095334</v>
      </c>
      <c r="K19" s="26">
        <v>7052390</v>
      </c>
      <c r="L19" s="26">
        <v>9371289</v>
      </c>
      <c r="M19" s="26">
        <v>2014156</v>
      </c>
      <c r="N19" s="26">
        <v>18437835</v>
      </c>
      <c r="O19" s="26">
        <v>4377161</v>
      </c>
      <c r="P19" s="26">
        <v>3491132</v>
      </c>
      <c r="Q19" s="26">
        <v>2385627</v>
      </c>
      <c r="R19" s="26">
        <v>10253920</v>
      </c>
      <c r="S19" s="26"/>
      <c r="T19" s="26"/>
      <c r="U19" s="26"/>
      <c r="V19" s="26"/>
      <c r="W19" s="26">
        <v>36787089</v>
      </c>
      <c r="X19" s="26">
        <v>30091639</v>
      </c>
      <c r="Y19" s="26">
        <v>6695450</v>
      </c>
      <c r="Z19" s="27">
        <v>22.25</v>
      </c>
      <c r="AA19" s="28">
        <v>40767144</v>
      </c>
    </row>
    <row r="20" spans="1:27" ht="13.5">
      <c r="A20" s="23" t="s">
        <v>45</v>
      </c>
      <c r="B20" s="29"/>
      <c r="C20" s="6">
        <v>-4638729</v>
      </c>
      <c r="D20" s="6"/>
      <c r="E20" s="7"/>
      <c r="F20" s="8"/>
      <c r="G20" s="8"/>
      <c r="H20" s="8">
        <v>737810</v>
      </c>
      <c r="I20" s="30"/>
      <c r="J20" s="8">
        <v>737810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737810</v>
      </c>
      <c r="X20" s="8"/>
      <c r="Y20" s="8">
        <v>737810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1507913308</v>
      </c>
      <c r="D21" s="33">
        <f t="shared" si="0"/>
        <v>0</v>
      </c>
      <c r="E21" s="34">
        <f t="shared" si="0"/>
        <v>1638859565</v>
      </c>
      <c r="F21" s="35">
        <f t="shared" si="0"/>
        <v>1656539193</v>
      </c>
      <c r="G21" s="35">
        <f t="shared" si="0"/>
        <v>205343010</v>
      </c>
      <c r="H21" s="35">
        <f t="shared" si="0"/>
        <v>129170513</v>
      </c>
      <c r="I21" s="35">
        <f t="shared" si="0"/>
        <v>111147896</v>
      </c>
      <c r="J21" s="35">
        <f t="shared" si="0"/>
        <v>445661419</v>
      </c>
      <c r="K21" s="35">
        <f t="shared" si="0"/>
        <v>117767472</v>
      </c>
      <c r="L21" s="35">
        <f t="shared" si="0"/>
        <v>140301825</v>
      </c>
      <c r="M21" s="35">
        <f t="shared" si="0"/>
        <v>178746522</v>
      </c>
      <c r="N21" s="35">
        <f t="shared" si="0"/>
        <v>436815819</v>
      </c>
      <c r="O21" s="35">
        <f t="shared" si="0"/>
        <v>117074867</v>
      </c>
      <c r="P21" s="35">
        <f t="shared" si="0"/>
        <v>110037220</v>
      </c>
      <c r="Q21" s="35">
        <f t="shared" si="0"/>
        <v>194033490</v>
      </c>
      <c r="R21" s="35">
        <f t="shared" si="0"/>
        <v>421145577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1303622815</v>
      </c>
      <c r="X21" s="35">
        <f t="shared" si="0"/>
        <v>1082977232</v>
      </c>
      <c r="Y21" s="35">
        <f t="shared" si="0"/>
        <v>220645583</v>
      </c>
      <c r="Z21" s="36">
        <f>+IF(X21&lt;&gt;0,+(Y21/X21)*100,0)</f>
        <v>20.373981694196875</v>
      </c>
      <c r="AA21" s="33">
        <f>SUM(AA5:AA20)</f>
        <v>1656539193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535930071</v>
      </c>
      <c r="D24" s="6"/>
      <c r="E24" s="7">
        <v>597648259</v>
      </c>
      <c r="F24" s="8">
        <v>598110431</v>
      </c>
      <c r="G24" s="8">
        <v>46411150</v>
      </c>
      <c r="H24" s="8">
        <v>45706272</v>
      </c>
      <c r="I24" s="8">
        <v>46219730</v>
      </c>
      <c r="J24" s="8">
        <v>138337152</v>
      </c>
      <c r="K24" s="8">
        <v>46992301</v>
      </c>
      <c r="L24" s="8">
        <v>47415442</v>
      </c>
      <c r="M24" s="8">
        <v>47038600</v>
      </c>
      <c r="N24" s="8">
        <v>141446343</v>
      </c>
      <c r="O24" s="8">
        <v>49469518</v>
      </c>
      <c r="P24" s="8">
        <v>48348089</v>
      </c>
      <c r="Q24" s="8">
        <v>48376664</v>
      </c>
      <c r="R24" s="8">
        <v>146194271</v>
      </c>
      <c r="S24" s="8"/>
      <c r="T24" s="8"/>
      <c r="U24" s="8"/>
      <c r="V24" s="8"/>
      <c r="W24" s="8">
        <v>425977766</v>
      </c>
      <c r="X24" s="8">
        <v>442086075</v>
      </c>
      <c r="Y24" s="8">
        <v>-16108309</v>
      </c>
      <c r="Z24" s="2">
        <v>-3.64</v>
      </c>
      <c r="AA24" s="6">
        <v>598110431</v>
      </c>
    </row>
    <row r="25" spans="1:27" ht="13.5">
      <c r="A25" s="25" t="s">
        <v>49</v>
      </c>
      <c r="B25" s="24"/>
      <c r="C25" s="6">
        <v>22748099</v>
      </c>
      <c r="D25" s="6"/>
      <c r="E25" s="7">
        <v>24211293</v>
      </c>
      <c r="F25" s="8">
        <v>24211293</v>
      </c>
      <c r="G25" s="8">
        <v>1904594</v>
      </c>
      <c r="H25" s="8">
        <v>1904593</v>
      </c>
      <c r="I25" s="8">
        <v>1904594</v>
      </c>
      <c r="J25" s="8">
        <v>5713781</v>
      </c>
      <c r="K25" s="8">
        <v>1904594</v>
      </c>
      <c r="L25" s="8">
        <v>1904594</v>
      </c>
      <c r="M25" s="8">
        <v>1904594</v>
      </c>
      <c r="N25" s="8">
        <v>5713782</v>
      </c>
      <c r="O25" s="8">
        <v>1904593</v>
      </c>
      <c r="P25" s="8">
        <v>1906897</v>
      </c>
      <c r="Q25" s="8">
        <v>1882570</v>
      </c>
      <c r="R25" s="8">
        <v>5694060</v>
      </c>
      <c r="S25" s="8"/>
      <c r="T25" s="8"/>
      <c r="U25" s="8"/>
      <c r="V25" s="8"/>
      <c r="W25" s="8">
        <v>17121623</v>
      </c>
      <c r="X25" s="8">
        <v>18158477</v>
      </c>
      <c r="Y25" s="8">
        <v>-1036854</v>
      </c>
      <c r="Z25" s="2">
        <v>-5.71</v>
      </c>
      <c r="AA25" s="6">
        <v>24211293</v>
      </c>
    </row>
    <row r="26" spans="1:27" ht="13.5">
      <c r="A26" s="25" t="s">
        <v>50</v>
      </c>
      <c r="B26" s="24"/>
      <c r="C26" s="6">
        <v>27453933</v>
      </c>
      <c r="D26" s="6"/>
      <c r="E26" s="7">
        <v>21121150</v>
      </c>
      <c r="F26" s="8">
        <v>21121150</v>
      </c>
      <c r="G26" s="8"/>
      <c r="H26" s="8">
        <v>176482</v>
      </c>
      <c r="I26" s="8"/>
      <c r="J26" s="8">
        <v>176482</v>
      </c>
      <c r="K26" s="8"/>
      <c r="L26" s="8"/>
      <c r="M26" s="8">
        <v>2797</v>
      </c>
      <c r="N26" s="8">
        <v>2797</v>
      </c>
      <c r="O26" s="8"/>
      <c r="P26" s="8"/>
      <c r="Q26" s="8"/>
      <c r="R26" s="8"/>
      <c r="S26" s="8"/>
      <c r="T26" s="8"/>
      <c r="U26" s="8"/>
      <c r="V26" s="8"/>
      <c r="W26" s="8">
        <v>179279</v>
      </c>
      <c r="X26" s="8"/>
      <c r="Y26" s="8">
        <v>179279</v>
      </c>
      <c r="Z26" s="2"/>
      <c r="AA26" s="6">
        <v>21121150</v>
      </c>
    </row>
    <row r="27" spans="1:27" ht="13.5">
      <c r="A27" s="25" t="s">
        <v>51</v>
      </c>
      <c r="B27" s="24"/>
      <c r="C27" s="6">
        <v>184068147</v>
      </c>
      <c r="D27" s="6"/>
      <c r="E27" s="7">
        <v>171562486</v>
      </c>
      <c r="F27" s="8">
        <v>212738040</v>
      </c>
      <c r="G27" s="8"/>
      <c r="H27" s="8">
        <v>28596105</v>
      </c>
      <c r="I27" s="8">
        <v>14366203</v>
      </c>
      <c r="J27" s="8">
        <v>42962308</v>
      </c>
      <c r="K27" s="8">
        <v>14296883</v>
      </c>
      <c r="L27" s="8">
        <v>14296883</v>
      </c>
      <c r="M27" s="8">
        <v>14296883</v>
      </c>
      <c r="N27" s="8">
        <v>42890649</v>
      </c>
      <c r="O27" s="8">
        <v>14296883</v>
      </c>
      <c r="P27" s="8">
        <v>14296883</v>
      </c>
      <c r="Q27" s="8">
        <v>14296883</v>
      </c>
      <c r="R27" s="8">
        <v>42890649</v>
      </c>
      <c r="S27" s="8"/>
      <c r="T27" s="8"/>
      <c r="U27" s="8"/>
      <c r="V27" s="8"/>
      <c r="W27" s="8">
        <v>128743606</v>
      </c>
      <c r="X27" s="8">
        <v>136894483</v>
      </c>
      <c r="Y27" s="8">
        <v>-8150877</v>
      </c>
      <c r="Z27" s="2">
        <v>-5.95</v>
      </c>
      <c r="AA27" s="6">
        <v>212738040</v>
      </c>
    </row>
    <row r="28" spans="1:27" ht="13.5">
      <c r="A28" s="25" t="s">
        <v>52</v>
      </c>
      <c r="B28" s="24"/>
      <c r="C28" s="6">
        <v>21572637</v>
      </c>
      <c r="D28" s="6"/>
      <c r="E28" s="7">
        <v>32560665</v>
      </c>
      <c r="F28" s="8">
        <v>36905963</v>
      </c>
      <c r="G28" s="8">
        <v>2036</v>
      </c>
      <c r="H28" s="8">
        <v>-340521</v>
      </c>
      <c r="I28" s="8">
        <v>7500</v>
      </c>
      <c r="J28" s="8">
        <v>-330985</v>
      </c>
      <c r="K28" s="8">
        <v>248</v>
      </c>
      <c r="L28" s="8">
        <v>-6830</v>
      </c>
      <c r="M28" s="8"/>
      <c r="N28" s="8">
        <v>-6582</v>
      </c>
      <c r="O28" s="8">
        <v>2366</v>
      </c>
      <c r="P28" s="8">
        <v>15772009</v>
      </c>
      <c r="Q28" s="8">
        <v>2845</v>
      </c>
      <c r="R28" s="8">
        <v>15777220</v>
      </c>
      <c r="S28" s="8"/>
      <c r="T28" s="8"/>
      <c r="U28" s="8"/>
      <c r="V28" s="8"/>
      <c r="W28" s="8">
        <v>15439653</v>
      </c>
      <c r="X28" s="8">
        <v>20843543</v>
      </c>
      <c r="Y28" s="8">
        <v>-5403890</v>
      </c>
      <c r="Z28" s="2">
        <v>-25.93</v>
      </c>
      <c r="AA28" s="6">
        <v>36905963</v>
      </c>
    </row>
    <row r="29" spans="1:27" ht="13.5">
      <c r="A29" s="25" t="s">
        <v>53</v>
      </c>
      <c r="B29" s="24"/>
      <c r="C29" s="6">
        <v>455592519</v>
      </c>
      <c r="D29" s="6"/>
      <c r="E29" s="7">
        <v>523648552</v>
      </c>
      <c r="F29" s="8">
        <v>516448552</v>
      </c>
      <c r="G29" s="8">
        <v>13712</v>
      </c>
      <c r="H29" s="8">
        <v>63035186</v>
      </c>
      <c r="I29" s="8">
        <v>62493509</v>
      </c>
      <c r="J29" s="8">
        <v>125542407</v>
      </c>
      <c r="K29" s="8">
        <v>38737728</v>
      </c>
      <c r="L29" s="8">
        <v>35414283</v>
      </c>
      <c r="M29" s="8">
        <v>38021167</v>
      </c>
      <c r="N29" s="8">
        <v>112173178</v>
      </c>
      <c r="O29" s="8">
        <v>32076228</v>
      </c>
      <c r="P29" s="8">
        <v>35637438</v>
      </c>
      <c r="Q29" s="8">
        <v>35629327</v>
      </c>
      <c r="R29" s="8">
        <v>103342993</v>
      </c>
      <c r="S29" s="8"/>
      <c r="T29" s="8"/>
      <c r="U29" s="8"/>
      <c r="V29" s="8"/>
      <c r="W29" s="8">
        <v>341058578</v>
      </c>
      <c r="X29" s="8">
        <v>382661086</v>
      </c>
      <c r="Y29" s="8">
        <v>-41602508</v>
      </c>
      <c r="Z29" s="2">
        <v>-10.87</v>
      </c>
      <c r="AA29" s="6">
        <v>516448552</v>
      </c>
    </row>
    <row r="30" spans="1:27" ht="13.5">
      <c r="A30" s="25" t="s">
        <v>54</v>
      </c>
      <c r="B30" s="24"/>
      <c r="C30" s="6">
        <v>46747325</v>
      </c>
      <c r="D30" s="6"/>
      <c r="E30" s="7">
        <v>48845426</v>
      </c>
      <c r="F30" s="8">
        <v>61166617</v>
      </c>
      <c r="G30" s="8">
        <v>2335806</v>
      </c>
      <c r="H30" s="8">
        <v>2013936</v>
      </c>
      <c r="I30" s="8">
        <v>1578252</v>
      </c>
      <c r="J30" s="8">
        <v>5927994</v>
      </c>
      <c r="K30" s="8">
        <v>6492551</v>
      </c>
      <c r="L30" s="8">
        <v>2392324</v>
      </c>
      <c r="M30" s="8">
        <v>3713491</v>
      </c>
      <c r="N30" s="8">
        <v>12598366</v>
      </c>
      <c r="O30" s="8">
        <v>4815475</v>
      </c>
      <c r="P30" s="8">
        <v>10335433</v>
      </c>
      <c r="Q30" s="8">
        <v>3034084</v>
      </c>
      <c r="R30" s="8">
        <v>18184992</v>
      </c>
      <c r="S30" s="8"/>
      <c r="T30" s="8"/>
      <c r="U30" s="8"/>
      <c r="V30" s="8"/>
      <c r="W30" s="8">
        <v>36711352</v>
      </c>
      <c r="X30" s="8">
        <v>46727479</v>
      </c>
      <c r="Y30" s="8">
        <v>-10016127</v>
      </c>
      <c r="Z30" s="2">
        <v>-21.44</v>
      </c>
      <c r="AA30" s="6">
        <v>61166617</v>
      </c>
    </row>
    <row r="31" spans="1:27" ht="13.5">
      <c r="A31" s="25" t="s">
        <v>55</v>
      </c>
      <c r="B31" s="24"/>
      <c r="C31" s="6">
        <v>186241166</v>
      </c>
      <c r="D31" s="6"/>
      <c r="E31" s="7">
        <v>200232107</v>
      </c>
      <c r="F31" s="8">
        <v>234259414</v>
      </c>
      <c r="G31" s="8">
        <v>3997853</v>
      </c>
      <c r="H31" s="8">
        <v>13005696</v>
      </c>
      <c r="I31" s="8">
        <v>13821068</v>
      </c>
      <c r="J31" s="8">
        <v>30824617</v>
      </c>
      <c r="K31" s="8">
        <v>17873978</v>
      </c>
      <c r="L31" s="8">
        <v>11004584</v>
      </c>
      <c r="M31" s="8">
        <v>21587828</v>
      </c>
      <c r="N31" s="8">
        <v>50466390</v>
      </c>
      <c r="O31" s="8">
        <v>14243697</v>
      </c>
      <c r="P31" s="8">
        <v>14667436</v>
      </c>
      <c r="Q31" s="8">
        <v>25884068</v>
      </c>
      <c r="R31" s="8">
        <v>54795201</v>
      </c>
      <c r="S31" s="8"/>
      <c r="T31" s="8"/>
      <c r="U31" s="8"/>
      <c r="V31" s="8"/>
      <c r="W31" s="8">
        <v>136086208</v>
      </c>
      <c r="X31" s="8">
        <v>150154927</v>
      </c>
      <c r="Y31" s="8">
        <v>-14068719</v>
      </c>
      <c r="Z31" s="2">
        <v>-9.37</v>
      </c>
      <c r="AA31" s="6">
        <v>234259414</v>
      </c>
    </row>
    <row r="32" spans="1:27" ht="13.5">
      <c r="A32" s="25" t="s">
        <v>43</v>
      </c>
      <c r="B32" s="24"/>
      <c r="C32" s="6">
        <v>1927847</v>
      </c>
      <c r="D32" s="6"/>
      <c r="E32" s="7">
        <v>2030000</v>
      </c>
      <c r="F32" s="8">
        <v>2130000</v>
      </c>
      <c r="G32" s="8">
        <v>40000</v>
      </c>
      <c r="H32" s="8">
        <v>5000</v>
      </c>
      <c r="I32" s="8"/>
      <c r="J32" s="8">
        <v>45000</v>
      </c>
      <c r="K32" s="8">
        <v>10000</v>
      </c>
      <c r="L32" s="8">
        <v>10000</v>
      </c>
      <c r="M32" s="8"/>
      <c r="N32" s="8">
        <v>20000</v>
      </c>
      <c r="O32" s="8">
        <v>5000</v>
      </c>
      <c r="P32" s="8">
        <v>1550000</v>
      </c>
      <c r="Q32" s="8">
        <v>15000</v>
      </c>
      <c r="R32" s="8">
        <v>1570000</v>
      </c>
      <c r="S32" s="8"/>
      <c r="T32" s="8"/>
      <c r="U32" s="8"/>
      <c r="V32" s="8"/>
      <c r="W32" s="8">
        <v>1635000</v>
      </c>
      <c r="X32" s="8">
        <v>1388336</v>
      </c>
      <c r="Y32" s="8">
        <v>246664</v>
      </c>
      <c r="Z32" s="2">
        <v>17.77</v>
      </c>
      <c r="AA32" s="6">
        <v>2130000</v>
      </c>
    </row>
    <row r="33" spans="1:27" ht="13.5">
      <c r="A33" s="25" t="s">
        <v>56</v>
      </c>
      <c r="B33" s="24"/>
      <c r="C33" s="6">
        <v>78215716</v>
      </c>
      <c r="D33" s="6"/>
      <c r="E33" s="7">
        <v>99771840</v>
      </c>
      <c r="F33" s="8">
        <v>109751804</v>
      </c>
      <c r="G33" s="8">
        <v>5492926</v>
      </c>
      <c r="H33" s="8">
        <v>13336715</v>
      </c>
      <c r="I33" s="8">
        <v>5119683</v>
      </c>
      <c r="J33" s="8">
        <v>23949324</v>
      </c>
      <c r="K33" s="8">
        <v>5866879</v>
      </c>
      <c r="L33" s="8">
        <v>7386706</v>
      </c>
      <c r="M33" s="8">
        <v>4799303</v>
      </c>
      <c r="N33" s="8">
        <v>18052888</v>
      </c>
      <c r="O33" s="8">
        <v>7307568</v>
      </c>
      <c r="P33" s="8">
        <v>5317352</v>
      </c>
      <c r="Q33" s="8">
        <v>7462774</v>
      </c>
      <c r="R33" s="8">
        <v>20087694</v>
      </c>
      <c r="S33" s="8"/>
      <c r="T33" s="8"/>
      <c r="U33" s="8"/>
      <c r="V33" s="8"/>
      <c r="W33" s="8">
        <v>62089906</v>
      </c>
      <c r="X33" s="8">
        <v>73608288</v>
      </c>
      <c r="Y33" s="8">
        <v>-11518382</v>
      </c>
      <c r="Z33" s="2">
        <v>-15.65</v>
      </c>
      <c r="AA33" s="6">
        <v>109751804</v>
      </c>
    </row>
    <row r="34" spans="1:27" ht="13.5">
      <c r="A34" s="23" t="s">
        <v>57</v>
      </c>
      <c r="B34" s="29"/>
      <c r="C34" s="6">
        <v>924974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1561422434</v>
      </c>
      <c r="D35" s="33">
        <f>SUM(D24:D34)</f>
        <v>0</v>
      </c>
      <c r="E35" s="34">
        <f t="shared" si="1"/>
        <v>1721631778</v>
      </c>
      <c r="F35" s="35">
        <f t="shared" si="1"/>
        <v>1816843264</v>
      </c>
      <c r="G35" s="35">
        <f t="shared" si="1"/>
        <v>60198077</v>
      </c>
      <c r="H35" s="35">
        <f t="shared" si="1"/>
        <v>167439464</v>
      </c>
      <c r="I35" s="35">
        <f t="shared" si="1"/>
        <v>145510539</v>
      </c>
      <c r="J35" s="35">
        <f t="shared" si="1"/>
        <v>373148080</v>
      </c>
      <c r="K35" s="35">
        <f t="shared" si="1"/>
        <v>132175162</v>
      </c>
      <c r="L35" s="35">
        <f t="shared" si="1"/>
        <v>119817986</v>
      </c>
      <c r="M35" s="35">
        <f t="shared" si="1"/>
        <v>131364663</v>
      </c>
      <c r="N35" s="35">
        <f t="shared" si="1"/>
        <v>383357811</v>
      </c>
      <c r="O35" s="35">
        <f t="shared" si="1"/>
        <v>124121328</v>
      </c>
      <c r="P35" s="35">
        <f t="shared" si="1"/>
        <v>147831537</v>
      </c>
      <c r="Q35" s="35">
        <f t="shared" si="1"/>
        <v>136584215</v>
      </c>
      <c r="R35" s="35">
        <f t="shared" si="1"/>
        <v>408537080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1165042971</v>
      </c>
      <c r="X35" s="35">
        <f t="shared" si="1"/>
        <v>1272522694</v>
      </c>
      <c r="Y35" s="35">
        <f t="shared" si="1"/>
        <v>-107479723</v>
      </c>
      <c r="Z35" s="36">
        <f>+IF(X35&lt;&gt;0,+(Y35/X35)*100,0)</f>
        <v>-8.446193023257784</v>
      </c>
      <c r="AA35" s="33">
        <f>SUM(AA24:AA34)</f>
        <v>1816843264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-53509126</v>
      </c>
      <c r="D37" s="46">
        <f>+D21-D35</f>
        <v>0</v>
      </c>
      <c r="E37" s="47">
        <f t="shared" si="2"/>
        <v>-82772213</v>
      </c>
      <c r="F37" s="48">
        <f t="shared" si="2"/>
        <v>-160304071</v>
      </c>
      <c r="G37" s="48">
        <f t="shared" si="2"/>
        <v>145144933</v>
      </c>
      <c r="H37" s="48">
        <f t="shared" si="2"/>
        <v>-38268951</v>
      </c>
      <c r="I37" s="48">
        <f t="shared" si="2"/>
        <v>-34362643</v>
      </c>
      <c r="J37" s="48">
        <f t="shared" si="2"/>
        <v>72513339</v>
      </c>
      <c r="K37" s="48">
        <f t="shared" si="2"/>
        <v>-14407690</v>
      </c>
      <c r="L37" s="48">
        <f t="shared" si="2"/>
        <v>20483839</v>
      </c>
      <c r="M37" s="48">
        <f t="shared" si="2"/>
        <v>47381859</v>
      </c>
      <c r="N37" s="48">
        <f t="shared" si="2"/>
        <v>53458008</v>
      </c>
      <c r="O37" s="48">
        <f t="shared" si="2"/>
        <v>-7046461</v>
      </c>
      <c r="P37" s="48">
        <f t="shared" si="2"/>
        <v>-37794317</v>
      </c>
      <c r="Q37" s="48">
        <f t="shared" si="2"/>
        <v>57449275</v>
      </c>
      <c r="R37" s="48">
        <f t="shared" si="2"/>
        <v>12608497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138579844</v>
      </c>
      <c r="X37" s="48">
        <f>IF(F21=F35,0,X21-X35)</f>
        <v>-189545462</v>
      </c>
      <c r="Y37" s="48">
        <f t="shared" si="2"/>
        <v>328125306</v>
      </c>
      <c r="Z37" s="49">
        <f>+IF(X37&lt;&gt;0,+(Y37/X37)*100,0)</f>
        <v>-173.11166542198725</v>
      </c>
      <c r="AA37" s="46">
        <f>+AA21-AA35</f>
        <v>-160304071</v>
      </c>
    </row>
    <row r="38" spans="1:27" ht="22.5" customHeight="1">
      <c r="A38" s="50" t="s">
        <v>60</v>
      </c>
      <c r="B38" s="29"/>
      <c r="C38" s="6">
        <v>78361000</v>
      </c>
      <c r="D38" s="6"/>
      <c r="E38" s="7">
        <v>85947360</v>
      </c>
      <c r="F38" s="8">
        <v>85947364</v>
      </c>
      <c r="G38" s="8">
        <v>5214061</v>
      </c>
      <c r="H38" s="8">
        <v>12769748</v>
      </c>
      <c r="I38" s="8">
        <v>11065171</v>
      </c>
      <c r="J38" s="8">
        <v>29048980</v>
      </c>
      <c r="K38" s="8">
        <v>585314</v>
      </c>
      <c r="L38" s="8">
        <v>8059283</v>
      </c>
      <c r="M38" s="8">
        <v>1155509</v>
      </c>
      <c r="N38" s="8">
        <v>9800106</v>
      </c>
      <c r="O38" s="8">
        <v>192966</v>
      </c>
      <c r="P38" s="8">
        <v>11599191</v>
      </c>
      <c r="Q38" s="8">
        <v>13038627</v>
      </c>
      <c r="R38" s="8">
        <v>24830784</v>
      </c>
      <c r="S38" s="8"/>
      <c r="T38" s="8"/>
      <c r="U38" s="8"/>
      <c r="V38" s="8"/>
      <c r="W38" s="8">
        <v>63679870</v>
      </c>
      <c r="X38" s="8">
        <v>50623657</v>
      </c>
      <c r="Y38" s="8">
        <v>13056213</v>
      </c>
      <c r="Z38" s="2">
        <v>25.79</v>
      </c>
      <c r="AA38" s="6">
        <v>85947364</v>
      </c>
    </row>
    <row r="39" spans="1:27" ht="57" customHeight="1">
      <c r="A39" s="50" t="s">
        <v>61</v>
      </c>
      <c r="B39" s="29"/>
      <c r="C39" s="28">
        <v>1285465</v>
      </c>
      <c r="D39" s="28"/>
      <c r="E39" s="7">
        <v>2730000</v>
      </c>
      <c r="F39" s="26">
        <v>2154233</v>
      </c>
      <c r="G39" s="26">
        <v>203626</v>
      </c>
      <c r="H39" s="26">
        <v>191898</v>
      </c>
      <c r="I39" s="26">
        <v>71840</v>
      </c>
      <c r="J39" s="26">
        <v>467364</v>
      </c>
      <c r="K39" s="26">
        <v>268735</v>
      </c>
      <c r="L39" s="26">
        <v>594705</v>
      </c>
      <c r="M39" s="26">
        <v>19739</v>
      </c>
      <c r="N39" s="26">
        <v>883179</v>
      </c>
      <c r="O39" s="26">
        <v>707627</v>
      </c>
      <c r="P39" s="26">
        <v>420658</v>
      </c>
      <c r="Q39" s="26">
        <v>34899</v>
      </c>
      <c r="R39" s="26">
        <v>1163184</v>
      </c>
      <c r="S39" s="26"/>
      <c r="T39" s="26"/>
      <c r="U39" s="26"/>
      <c r="V39" s="26"/>
      <c r="W39" s="26">
        <v>2513727</v>
      </c>
      <c r="X39" s="26">
        <v>1551464</v>
      </c>
      <c r="Y39" s="26">
        <v>962263</v>
      </c>
      <c r="Z39" s="27">
        <v>62.02</v>
      </c>
      <c r="AA39" s="28">
        <v>2154233</v>
      </c>
    </row>
    <row r="40" spans="1:27" ht="13.5">
      <c r="A40" s="23" t="s">
        <v>62</v>
      </c>
      <c r="B40" s="29"/>
      <c r="C40" s="51">
        <v>20626251</v>
      </c>
      <c r="D40" s="51"/>
      <c r="E40" s="7">
        <v>11800000</v>
      </c>
      <c r="F40" s="8">
        <v>11800000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2950000</v>
      </c>
      <c r="Y40" s="52">
        <v>-2950000</v>
      </c>
      <c r="Z40" s="53">
        <v>-100</v>
      </c>
      <c r="AA40" s="54">
        <v>11800000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46763590</v>
      </c>
      <c r="D41" s="56">
        <f>SUM(D37:D40)</f>
        <v>0</v>
      </c>
      <c r="E41" s="57">
        <f t="shared" si="3"/>
        <v>17705147</v>
      </c>
      <c r="F41" s="58">
        <f t="shared" si="3"/>
        <v>-60402474</v>
      </c>
      <c r="G41" s="58">
        <f t="shared" si="3"/>
        <v>150562620</v>
      </c>
      <c r="H41" s="58">
        <f t="shared" si="3"/>
        <v>-25307305</v>
      </c>
      <c r="I41" s="58">
        <f t="shared" si="3"/>
        <v>-23225632</v>
      </c>
      <c r="J41" s="58">
        <f t="shared" si="3"/>
        <v>102029683</v>
      </c>
      <c r="K41" s="58">
        <f t="shared" si="3"/>
        <v>-13553641</v>
      </c>
      <c r="L41" s="58">
        <f t="shared" si="3"/>
        <v>29137827</v>
      </c>
      <c r="M41" s="58">
        <f t="shared" si="3"/>
        <v>48557107</v>
      </c>
      <c r="N41" s="58">
        <f t="shared" si="3"/>
        <v>64141293</v>
      </c>
      <c r="O41" s="58">
        <f t="shared" si="3"/>
        <v>-6145868</v>
      </c>
      <c r="P41" s="58">
        <f t="shared" si="3"/>
        <v>-25774468</v>
      </c>
      <c r="Q41" s="58">
        <f t="shared" si="3"/>
        <v>70522801</v>
      </c>
      <c r="R41" s="58">
        <f t="shared" si="3"/>
        <v>38602465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204773441</v>
      </c>
      <c r="X41" s="58">
        <f t="shared" si="3"/>
        <v>-134420341</v>
      </c>
      <c r="Y41" s="58">
        <f t="shared" si="3"/>
        <v>339193782</v>
      </c>
      <c r="Z41" s="59">
        <f>+IF(X41&lt;&gt;0,+(Y41/X41)*100,0)</f>
        <v>-252.33813534218007</v>
      </c>
      <c r="AA41" s="56">
        <f>SUM(AA37:AA40)</f>
        <v>-60402474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46763590</v>
      </c>
      <c r="D43" s="64">
        <f>+D41-D42</f>
        <v>0</v>
      </c>
      <c r="E43" s="65">
        <f t="shared" si="4"/>
        <v>17705147</v>
      </c>
      <c r="F43" s="66">
        <f t="shared" si="4"/>
        <v>-60402474</v>
      </c>
      <c r="G43" s="66">
        <f t="shared" si="4"/>
        <v>150562620</v>
      </c>
      <c r="H43" s="66">
        <f t="shared" si="4"/>
        <v>-25307305</v>
      </c>
      <c r="I43" s="66">
        <f t="shared" si="4"/>
        <v>-23225632</v>
      </c>
      <c r="J43" s="66">
        <f t="shared" si="4"/>
        <v>102029683</v>
      </c>
      <c r="K43" s="66">
        <f t="shared" si="4"/>
        <v>-13553641</v>
      </c>
      <c r="L43" s="66">
        <f t="shared" si="4"/>
        <v>29137827</v>
      </c>
      <c r="M43" s="66">
        <f t="shared" si="4"/>
        <v>48557107</v>
      </c>
      <c r="N43" s="66">
        <f t="shared" si="4"/>
        <v>64141293</v>
      </c>
      <c r="O43" s="66">
        <f t="shared" si="4"/>
        <v>-6145868</v>
      </c>
      <c r="P43" s="66">
        <f t="shared" si="4"/>
        <v>-25774468</v>
      </c>
      <c r="Q43" s="66">
        <f t="shared" si="4"/>
        <v>70522801</v>
      </c>
      <c r="R43" s="66">
        <f t="shared" si="4"/>
        <v>38602465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204773441</v>
      </c>
      <c r="X43" s="66">
        <f t="shared" si="4"/>
        <v>-134420341</v>
      </c>
      <c r="Y43" s="66">
        <f t="shared" si="4"/>
        <v>339193782</v>
      </c>
      <c r="Z43" s="67">
        <f>+IF(X43&lt;&gt;0,+(Y43/X43)*100,0)</f>
        <v>-252.33813534218007</v>
      </c>
      <c r="AA43" s="64">
        <f>+AA41-AA42</f>
        <v>-60402474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46763590</v>
      </c>
      <c r="D45" s="56">
        <f>SUM(D43:D44)</f>
        <v>0</v>
      </c>
      <c r="E45" s="57">
        <f t="shared" si="5"/>
        <v>17705147</v>
      </c>
      <c r="F45" s="58">
        <f t="shared" si="5"/>
        <v>-60402474</v>
      </c>
      <c r="G45" s="58">
        <f t="shared" si="5"/>
        <v>150562620</v>
      </c>
      <c r="H45" s="58">
        <f t="shared" si="5"/>
        <v>-25307305</v>
      </c>
      <c r="I45" s="58">
        <f t="shared" si="5"/>
        <v>-23225632</v>
      </c>
      <c r="J45" s="58">
        <f t="shared" si="5"/>
        <v>102029683</v>
      </c>
      <c r="K45" s="58">
        <f t="shared" si="5"/>
        <v>-13553641</v>
      </c>
      <c r="L45" s="58">
        <f t="shared" si="5"/>
        <v>29137827</v>
      </c>
      <c r="M45" s="58">
        <f t="shared" si="5"/>
        <v>48557107</v>
      </c>
      <c r="N45" s="58">
        <f t="shared" si="5"/>
        <v>64141293</v>
      </c>
      <c r="O45" s="58">
        <f t="shared" si="5"/>
        <v>-6145868</v>
      </c>
      <c r="P45" s="58">
        <f t="shared" si="5"/>
        <v>-25774468</v>
      </c>
      <c r="Q45" s="58">
        <f t="shared" si="5"/>
        <v>70522801</v>
      </c>
      <c r="R45" s="58">
        <f t="shared" si="5"/>
        <v>38602465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204773441</v>
      </c>
      <c r="X45" s="58">
        <f t="shared" si="5"/>
        <v>-134420341</v>
      </c>
      <c r="Y45" s="58">
        <f t="shared" si="5"/>
        <v>339193782</v>
      </c>
      <c r="Z45" s="59">
        <f>+IF(X45&lt;&gt;0,+(Y45/X45)*100,0)</f>
        <v>-252.33813534218007</v>
      </c>
      <c r="AA45" s="56">
        <f>SUM(AA43:AA44)</f>
        <v>-60402474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46763590</v>
      </c>
      <c r="D47" s="71">
        <f>SUM(D45:D46)</f>
        <v>0</v>
      </c>
      <c r="E47" s="72">
        <f t="shared" si="6"/>
        <v>17705147</v>
      </c>
      <c r="F47" s="73">
        <f t="shared" si="6"/>
        <v>-60402474</v>
      </c>
      <c r="G47" s="73">
        <f t="shared" si="6"/>
        <v>150562620</v>
      </c>
      <c r="H47" s="74">
        <f t="shared" si="6"/>
        <v>-25307305</v>
      </c>
      <c r="I47" s="74">
        <f t="shared" si="6"/>
        <v>-23225632</v>
      </c>
      <c r="J47" s="74">
        <f t="shared" si="6"/>
        <v>102029683</v>
      </c>
      <c r="K47" s="74">
        <f t="shared" si="6"/>
        <v>-13553641</v>
      </c>
      <c r="L47" s="74">
        <f t="shared" si="6"/>
        <v>29137827</v>
      </c>
      <c r="M47" s="73">
        <f t="shared" si="6"/>
        <v>48557107</v>
      </c>
      <c r="N47" s="73">
        <f t="shared" si="6"/>
        <v>64141293</v>
      </c>
      <c r="O47" s="74">
        <f t="shared" si="6"/>
        <v>-6145868</v>
      </c>
      <c r="P47" s="74">
        <f t="shared" si="6"/>
        <v>-25774468</v>
      </c>
      <c r="Q47" s="74">
        <f t="shared" si="6"/>
        <v>70522801</v>
      </c>
      <c r="R47" s="74">
        <f t="shared" si="6"/>
        <v>38602465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204773441</v>
      </c>
      <c r="X47" s="74">
        <f t="shared" si="6"/>
        <v>-134420341</v>
      </c>
      <c r="Y47" s="74">
        <f t="shared" si="6"/>
        <v>339193782</v>
      </c>
      <c r="Z47" s="75">
        <f>+IF(X47&lt;&gt;0,+(Y47/X47)*100,0)</f>
        <v>-252.33813534218007</v>
      </c>
      <c r="AA47" s="76">
        <f>SUM(AA45:AA46)</f>
        <v>-60402474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631718770</v>
      </c>
      <c r="D5" s="6"/>
      <c r="E5" s="7">
        <v>642359999</v>
      </c>
      <c r="F5" s="8">
        <v>642359999</v>
      </c>
      <c r="G5" s="8">
        <v>57603937</v>
      </c>
      <c r="H5" s="8">
        <v>53462445</v>
      </c>
      <c r="I5" s="8">
        <v>52931373</v>
      </c>
      <c r="J5" s="8">
        <v>163997755</v>
      </c>
      <c r="K5" s="8">
        <v>55034753</v>
      </c>
      <c r="L5" s="8">
        <v>54973453</v>
      </c>
      <c r="M5" s="8">
        <v>55963891</v>
      </c>
      <c r="N5" s="8">
        <v>165972097</v>
      </c>
      <c r="O5" s="8">
        <v>60279821</v>
      </c>
      <c r="P5" s="8">
        <v>52763119</v>
      </c>
      <c r="Q5" s="8">
        <v>49805172</v>
      </c>
      <c r="R5" s="8">
        <v>162848112</v>
      </c>
      <c r="S5" s="8"/>
      <c r="T5" s="8"/>
      <c r="U5" s="8"/>
      <c r="V5" s="8"/>
      <c r="W5" s="8">
        <v>492817964</v>
      </c>
      <c r="X5" s="8">
        <v>481769991</v>
      </c>
      <c r="Y5" s="8">
        <v>11047973</v>
      </c>
      <c r="Z5" s="2">
        <v>2.29</v>
      </c>
      <c r="AA5" s="6">
        <v>642359999</v>
      </c>
    </row>
    <row r="6" spans="1:27" ht="13.5">
      <c r="A6" s="23" t="s">
        <v>32</v>
      </c>
      <c r="B6" s="24"/>
      <c r="C6" s="6">
        <v>995105521</v>
      </c>
      <c r="D6" s="6"/>
      <c r="E6" s="7">
        <v>1119103971</v>
      </c>
      <c r="F6" s="8">
        <v>1119103971</v>
      </c>
      <c r="G6" s="8">
        <v>81334298</v>
      </c>
      <c r="H6" s="8">
        <v>107949411</v>
      </c>
      <c r="I6" s="8">
        <v>100465835</v>
      </c>
      <c r="J6" s="8">
        <v>289749544</v>
      </c>
      <c r="K6" s="8">
        <v>87113161</v>
      </c>
      <c r="L6" s="8">
        <v>92386841</v>
      </c>
      <c r="M6" s="8">
        <v>90557057</v>
      </c>
      <c r="N6" s="8">
        <v>270057059</v>
      </c>
      <c r="O6" s="8">
        <v>81033144</v>
      </c>
      <c r="P6" s="8">
        <v>91067123</v>
      </c>
      <c r="Q6" s="8">
        <v>92576461</v>
      </c>
      <c r="R6" s="8">
        <v>264676728</v>
      </c>
      <c r="S6" s="8"/>
      <c r="T6" s="8"/>
      <c r="U6" s="8"/>
      <c r="V6" s="8"/>
      <c r="W6" s="8">
        <v>824483331</v>
      </c>
      <c r="X6" s="8">
        <v>839327868</v>
      </c>
      <c r="Y6" s="8">
        <v>-14844537</v>
      </c>
      <c r="Z6" s="2">
        <v>-1.77</v>
      </c>
      <c r="AA6" s="6">
        <v>1119103971</v>
      </c>
    </row>
    <row r="7" spans="1:27" ht="13.5">
      <c r="A7" s="25" t="s">
        <v>33</v>
      </c>
      <c r="B7" s="24"/>
      <c r="C7" s="6">
        <v>103692358</v>
      </c>
      <c r="D7" s="6"/>
      <c r="E7" s="7">
        <v>111490751</v>
      </c>
      <c r="F7" s="8">
        <v>111490751</v>
      </c>
      <c r="G7" s="8">
        <v>8903106</v>
      </c>
      <c r="H7" s="8">
        <v>8855316</v>
      </c>
      <c r="I7" s="8">
        <v>8432200</v>
      </c>
      <c r="J7" s="8">
        <v>26190622</v>
      </c>
      <c r="K7" s="8">
        <v>8968338</v>
      </c>
      <c r="L7" s="8">
        <v>8773999</v>
      </c>
      <c r="M7" s="8">
        <v>9107610</v>
      </c>
      <c r="N7" s="8">
        <v>26849947</v>
      </c>
      <c r="O7" s="8">
        <v>8261897</v>
      </c>
      <c r="P7" s="8">
        <v>8802252</v>
      </c>
      <c r="Q7" s="8">
        <v>8504868</v>
      </c>
      <c r="R7" s="8">
        <v>25569017</v>
      </c>
      <c r="S7" s="8"/>
      <c r="T7" s="8"/>
      <c r="U7" s="8"/>
      <c r="V7" s="8"/>
      <c r="W7" s="8">
        <v>78609586</v>
      </c>
      <c r="X7" s="8">
        <v>83618046</v>
      </c>
      <c r="Y7" s="8">
        <v>-5008460</v>
      </c>
      <c r="Z7" s="2">
        <v>-5.99</v>
      </c>
      <c r="AA7" s="6">
        <v>111490751</v>
      </c>
    </row>
    <row r="8" spans="1:27" ht="13.5">
      <c r="A8" s="25" t="s">
        <v>34</v>
      </c>
      <c r="B8" s="24"/>
      <c r="C8" s="6">
        <v>21873266</v>
      </c>
      <c r="D8" s="6"/>
      <c r="E8" s="7">
        <v>23825828</v>
      </c>
      <c r="F8" s="8">
        <v>23825828</v>
      </c>
      <c r="G8" s="8">
        <v>1906238</v>
      </c>
      <c r="H8" s="8">
        <v>1974540</v>
      </c>
      <c r="I8" s="8">
        <v>1949410</v>
      </c>
      <c r="J8" s="8">
        <v>5830188</v>
      </c>
      <c r="K8" s="8">
        <v>2067175</v>
      </c>
      <c r="L8" s="8">
        <v>2002088</v>
      </c>
      <c r="M8" s="8">
        <v>1958966</v>
      </c>
      <c r="N8" s="8">
        <v>6028229</v>
      </c>
      <c r="O8" s="8">
        <v>1927701</v>
      </c>
      <c r="P8" s="8">
        <v>1819638</v>
      </c>
      <c r="Q8" s="8">
        <v>1813887</v>
      </c>
      <c r="R8" s="8">
        <v>5561226</v>
      </c>
      <c r="S8" s="8"/>
      <c r="T8" s="8"/>
      <c r="U8" s="8"/>
      <c r="V8" s="8"/>
      <c r="W8" s="8">
        <v>17419643</v>
      </c>
      <c r="X8" s="8">
        <v>17869356</v>
      </c>
      <c r="Y8" s="8">
        <v>-449713</v>
      </c>
      <c r="Z8" s="2">
        <v>-2.52</v>
      </c>
      <c r="AA8" s="6">
        <v>23825828</v>
      </c>
    </row>
    <row r="9" spans="1:27" ht="13.5">
      <c r="A9" s="25" t="s">
        <v>35</v>
      </c>
      <c r="B9" s="24"/>
      <c r="C9" s="6">
        <v>121156937</v>
      </c>
      <c r="D9" s="6"/>
      <c r="E9" s="7">
        <v>130556406</v>
      </c>
      <c r="F9" s="8">
        <v>130556406</v>
      </c>
      <c r="G9" s="8">
        <v>10380666</v>
      </c>
      <c r="H9" s="8">
        <v>10821094</v>
      </c>
      <c r="I9" s="8">
        <v>10787498</v>
      </c>
      <c r="J9" s="8">
        <v>31989258</v>
      </c>
      <c r="K9" s="8">
        <v>11098953</v>
      </c>
      <c r="L9" s="8">
        <v>10961426</v>
      </c>
      <c r="M9" s="8">
        <v>10956891</v>
      </c>
      <c r="N9" s="8">
        <v>33017270</v>
      </c>
      <c r="O9" s="8">
        <v>10847967</v>
      </c>
      <c r="P9" s="8">
        <v>10991780</v>
      </c>
      <c r="Q9" s="8">
        <v>10934117</v>
      </c>
      <c r="R9" s="8">
        <v>32773864</v>
      </c>
      <c r="S9" s="8"/>
      <c r="T9" s="8"/>
      <c r="U9" s="8"/>
      <c r="V9" s="8"/>
      <c r="W9" s="8">
        <v>97780392</v>
      </c>
      <c r="X9" s="8">
        <v>97917237</v>
      </c>
      <c r="Y9" s="8">
        <v>-136845</v>
      </c>
      <c r="Z9" s="2">
        <v>-0.14</v>
      </c>
      <c r="AA9" s="6">
        <v>130556406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11676380</v>
      </c>
      <c r="D11" s="6"/>
      <c r="E11" s="7">
        <v>8463706</v>
      </c>
      <c r="F11" s="8">
        <v>8463706</v>
      </c>
      <c r="G11" s="8">
        <v>482591</v>
      </c>
      <c r="H11" s="8">
        <v>1104945</v>
      </c>
      <c r="I11" s="8">
        <v>477401</v>
      </c>
      <c r="J11" s="8">
        <v>2064937</v>
      </c>
      <c r="K11" s="8">
        <v>388213</v>
      </c>
      <c r="L11" s="8">
        <v>494529</v>
      </c>
      <c r="M11" s="8">
        <v>447353</v>
      </c>
      <c r="N11" s="8">
        <v>1330095</v>
      </c>
      <c r="O11" s="8">
        <v>441209</v>
      </c>
      <c r="P11" s="8">
        <v>437813</v>
      </c>
      <c r="Q11" s="8">
        <v>420674</v>
      </c>
      <c r="R11" s="8">
        <v>1299696</v>
      </c>
      <c r="S11" s="8"/>
      <c r="T11" s="8"/>
      <c r="U11" s="8"/>
      <c r="V11" s="8"/>
      <c r="W11" s="8">
        <v>4694728</v>
      </c>
      <c r="X11" s="8">
        <v>6347700</v>
      </c>
      <c r="Y11" s="8">
        <v>-1652972</v>
      </c>
      <c r="Z11" s="2">
        <v>-26.04</v>
      </c>
      <c r="AA11" s="6">
        <v>8463706</v>
      </c>
    </row>
    <row r="12" spans="1:27" ht="13.5">
      <c r="A12" s="25" t="s">
        <v>37</v>
      </c>
      <c r="B12" s="29"/>
      <c r="C12" s="6">
        <v>7382508</v>
      </c>
      <c r="D12" s="6"/>
      <c r="E12" s="7">
        <v>6328720</v>
      </c>
      <c r="F12" s="8">
        <v>6328720</v>
      </c>
      <c r="G12" s="8">
        <v>977760</v>
      </c>
      <c r="H12" s="8">
        <v>1028994</v>
      </c>
      <c r="I12" s="8">
        <v>627704</v>
      </c>
      <c r="J12" s="8">
        <v>2634458</v>
      </c>
      <c r="K12" s="8">
        <v>373702</v>
      </c>
      <c r="L12" s="8">
        <v>149014</v>
      </c>
      <c r="M12" s="8">
        <v>190825</v>
      </c>
      <c r="N12" s="8">
        <v>713541</v>
      </c>
      <c r="O12" s="8">
        <v>178067</v>
      </c>
      <c r="P12" s="8">
        <v>108166</v>
      </c>
      <c r="Q12" s="8">
        <v>231035</v>
      </c>
      <c r="R12" s="8">
        <v>517268</v>
      </c>
      <c r="S12" s="8"/>
      <c r="T12" s="8"/>
      <c r="U12" s="8"/>
      <c r="V12" s="8"/>
      <c r="W12" s="8">
        <v>3865267</v>
      </c>
      <c r="X12" s="8">
        <v>4746537</v>
      </c>
      <c r="Y12" s="8">
        <v>-881270</v>
      </c>
      <c r="Z12" s="2">
        <v>-18.57</v>
      </c>
      <c r="AA12" s="6">
        <v>6328720</v>
      </c>
    </row>
    <row r="13" spans="1:27" ht="13.5">
      <c r="A13" s="23" t="s">
        <v>38</v>
      </c>
      <c r="B13" s="29"/>
      <c r="C13" s="6">
        <v>27028465</v>
      </c>
      <c r="D13" s="6"/>
      <c r="E13" s="7">
        <v>27344842</v>
      </c>
      <c r="F13" s="8">
        <v>37344842</v>
      </c>
      <c r="G13" s="8">
        <v>2092159</v>
      </c>
      <c r="H13" s="8">
        <v>2284722</v>
      </c>
      <c r="I13" s="8">
        <v>2445614</v>
      </c>
      <c r="J13" s="8">
        <v>6822495</v>
      </c>
      <c r="K13" s="8">
        <v>2768737</v>
      </c>
      <c r="L13" s="8">
        <v>2904390</v>
      </c>
      <c r="M13" s="8">
        <v>3731016</v>
      </c>
      <c r="N13" s="8">
        <v>9404143</v>
      </c>
      <c r="O13" s="8">
        <v>4094216</v>
      </c>
      <c r="P13" s="8">
        <v>4269716</v>
      </c>
      <c r="Q13" s="8">
        <v>4392675</v>
      </c>
      <c r="R13" s="8">
        <v>12756607</v>
      </c>
      <c r="S13" s="8"/>
      <c r="T13" s="8"/>
      <c r="U13" s="8"/>
      <c r="V13" s="8"/>
      <c r="W13" s="8">
        <v>28983245</v>
      </c>
      <c r="X13" s="8">
        <v>28008549</v>
      </c>
      <c r="Y13" s="8">
        <v>974696</v>
      </c>
      <c r="Z13" s="2">
        <v>3.48</v>
      </c>
      <c r="AA13" s="6">
        <v>37344842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10321427</v>
      </c>
      <c r="D15" s="6"/>
      <c r="E15" s="7">
        <v>8099222</v>
      </c>
      <c r="F15" s="8">
        <v>8099222</v>
      </c>
      <c r="G15" s="8">
        <v>299437</v>
      </c>
      <c r="H15" s="8">
        <v>397210</v>
      </c>
      <c r="I15" s="8">
        <v>198330</v>
      </c>
      <c r="J15" s="8">
        <v>894977</v>
      </c>
      <c r="K15" s="8">
        <v>176948</v>
      </c>
      <c r="L15" s="8">
        <v>360436</v>
      </c>
      <c r="M15" s="8">
        <v>220466</v>
      </c>
      <c r="N15" s="8">
        <v>757850</v>
      </c>
      <c r="O15" s="8">
        <v>422900</v>
      </c>
      <c r="P15" s="8">
        <v>368619</v>
      </c>
      <c r="Q15" s="8">
        <v>316520</v>
      </c>
      <c r="R15" s="8">
        <v>1108039</v>
      </c>
      <c r="S15" s="8"/>
      <c r="T15" s="8"/>
      <c r="U15" s="8"/>
      <c r="V15" s="8"/>
      <c r="W15" s="8">
        <v>2760866</v>
      </c>
      <c r="X15" s="8">
        <v>6074352</v>
      </c>
      <c r="Y15" s="8">
        <v>-3313486</v>
      </c>
      <c r="Z15" s="2">
        <v>-54.55</v>
      </c>
      <c r="AA15" s="6">
        <v>8099222</v>
      </c>
    </row>
    <row r="16" spans="1:27" ht="13.5">
      <c r="A16" s="23" t="s">
        <v>41</v>
      </c>
      <c r="B16" s="29"/>
      <c r="C16" s="6">
        <v>3261336</v>
      </c>
      <c r="D16" s="6"/>
      <c r="E16" s="7"/>
      <c r="F16" s="8">
        <v>6256000</v>
      </c>
      <c r="G16" s="8">
        <v>3081094</v>
      </c>
      <c r="H16" s="8">
        <v>3748</v>
      </c>
      <c r="I16" s="8">
        <v>6987</v>
      </c>
      <c r="J16" s="8">
        <v>3091829</v>
      </c>
      <c r="K16" s="8">
        <v>1739</v>
      </c>
      <c r="L16" s="8">
        <v>3478</v>
      </c>
      <c r="M16" s="8"/>
      <c r="N16" s="8">
        <v>5217</v>
      </c>
      <c r="O16" s="8">
        <v>14783</v>
      </c>
      <c r="P16" s="8">
        <v>1043</v>
      </c>
      <c r="Q16" s="8">
        <v>4963</v>
      </c>
      <c r="R16" s="8">
        <v>20789</v>
      </c>
      <c r="S16" s="8"/>
      <c r="T16" s="8"/>
      <c r="U16" s="8"/>
      <c r="V16" s="8"/>
      <c r="W16" s="8">
        <v>3117835</v>
      </c>
      <c r="X16" s="8">
        <v>4691979</v>
      </c>
      <c r="Y16" s="8">
        <v>-1574144</v>
      </c>
      <c r="Z16" s="2">
        <v>-33.55</v>
      </c>
      <c r="AA16" s="6">
        <v>6256000</v>
      </c>
    </row>
    <row r="17" spans="1:27" ht="13.5">
      <c r="A17" s="23" t="s">
        <v>42</v>
      </c>
      <c r="B17" s="29"/>
      <c r="C17" s="6">
        <v>42316544</v>
      </c>
      <c r="D17" s="6"/>
      <c r="E17" s="7"/>
      <c r="F17" s="8">
        <v>192000000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143999991</v>
      </c>
      <c r="Y17" s="8">
        <v>-143999991</v>
      </c>
      <c r="Z17" s="2">
        <v>-100</v>
      </c>
      <c r="AA17" s="6">
        <v>192000000</v>
      </c>
    </row>
    <row r="18" spans="1:27" ht="13.5">
      <c r="A18" s="23" t="s">
        <v>43</v>
      </c>
      <c r="B18" s="29"/>
      <c r="C18" s="6">
        <v>816078321</v>
      </c>
      <c r="D18" s="6"/>
      <c r="E18" s="7">
        <v>733561000</v>
      </c>
      <c r="F18" s="8">
        <v>733561000</v>
      </c>
      <c r="G18" s="8">
        <v>302954812</v>
      </c>
      <c r="H18" s="8">
        <v>1018591</v>
      </c>
      <c r="I18" s="8">
        <v>1171707</v>
      </c>
      <c r="J18" s="8">
        <v>305145110</v>
      </c>
      <c r="K18" s="8">
        <v>879110</v>
      </c>
      <c r="L18" s="8">
        <v>1771075</v>
      </c>
      <c r="M18" s="8">
        <v>222776104</v>
      </c>
      <c r="N18" s="8">
        <v>225426289</v>
      </c>
      <c r="O18" s="8">
        <v>19664202</v>
      </c>
      <c r="P18" s="8">
        <v>581584</v>
      </c>
      <c r="Q18" s="8">
        <v>181284200</v>
      </c>
      <c r="R18" s="8">
        <v>201529986</v>
      </c>
      <c r="S18" s="8"/>
      <c r="T18" s="8"/>
      <c r="U18" s="8"/>
      <c r="V18" s="8"/>
      <c r="W18" s="8">
        <v>732101385</v>
      </c>
      <c r="X18" s="8">
        <v>550170738</v>
      </c>
      <c r="Y18" s="8">
        <v>181930647</v>
      </c>
      <c r="Z18" s="2">
        <v>33.07</v>
      </c>
      <c r="AA18" s="6">
        <v>733561000</v>
      </c>
    </row>
    <row r="19" spans="1:27" ht="13.5">
      <c r="A19" s="23" t="s">
        <v>44</v>
      </c>
      <c r="B19" s="29"/>
      <c r="C19" s="6">
        <v>54263784</v>
      </c>
      <c r="D19" s="6"/>
      <c r="E19" s="7">
        <v>53432429</v>
      </c>
      <c r="F19" s="26">
        <v>54340429</v>
      </c>
      <c r="G19" s="26">
        <v>6736925</v>
      </c>
      <c r="H19" s="26">
        <v>5665600</v>
      </c>
      <c r="I19" s="26">
        <v>4566265</v>
      </c>
      <c r="J19" s="26">
        <v>16968790</v>
      </c>
      <c r="K19" s="26">
        <v>7621264</v>
      </c>
      <c r="L19" s="26">
        <v>3596677</v>
      </c>
      <c r="M19" s="26">
        <v>3576429</v>
      </c>
      <c r="N19" s="26">
        <v>14794370</v>
      </c>
      <c r="O19" s="26">
        <v>2926502</v>
      </c>
      <c r="P19" s="26">
        <v>2836857</v>
      </c>
      <c r="Q19" s="26">
        <v>4152203</v>
      </c>
      <c r="R19" s="26">
        <v>9915562</v>
      </c>
      <c r="S19" s="26"/>
      <c r="T19" s="26"/>
      <c r="U19" s="26"/>
      <c r="V19" s="26"/>
      <c r="W19" s="26">
        <v>41678722</v>
      </c>
      <c r="X19" s="26">
        <v>40755150</v>
      </c>
      <c r="Y19" s="26">
        <v>923572</v>
      </c>
      <c r="Z19" s="27">
        <v>2.27</v>
      </c>
      <c r="AA19" s="28">
        <v>54340429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2845875617</v>
      </c>
      <c r="D21" s="33">
        <f t="shared" si="0"/>
        <v>0</v>
      </c>
      <c r="E21" s="34">
        <f t="shared" si="0"/>
        <v>2864566874</v>
      </c>
      <c r="F21" s="35">
        <f t="shared" si="0"/>
        <v>3073730874</v>
      </c>
      <c r="G21" s="35">
        <f t="shared" si="0"/>
        <v>476753023</v>
      </c>
      <c r="H21" s="35">
        <f t="shared" si="0"/>
        <v>194566616</v>
      </c>
      <c r="I21" s="35">
        <f t="shared" si="0"/>
        <v>184060324</v>
      </c>
      <c r="J21" s="35">
        <f t="shared" si="0"/>
        <v>855379963</v>
      </c>
      <c r="K21" s="35">
        <f t="shared" si="0"/>
        <v>176492093</v>
      </c>
      <c r="L21" s="35">
        <f t="shared" si="0"/>
        <v>178377406</v>
      </c>
      <c r="M21" s="35">
        <f t="shared" si="0"/>
        <v>399486608</v>
      </c>
      <c r="N21" s="35">
        <f t="shared" si="0"/>
        <v>754356107</v>
      </c>
      <c r="O21" s="35">
        <f t="shared" si="0"/>
        <v>190092409</v>
      </c>
      <c r="P21" s="35">
        <f t="shared" si="0"/>
        <v>174047710</v>
      </c>
      <c r="Q21" s="35">
        <f t="shared" si="0"/>
        <v>354436775</v>
      </c>
      <c r="R21" s="35">
        <f t="shared" si="0"/>
        <v>718576894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2328312964</v>
      </c>
      <c r="X21" s="35">
        <f t="shared" si="0"/>
        <v>2305297494</v>
      </c>
      <c r="Y21" s="35">
        <f t="shared" si="0"/>
        <v>23015470</v>
      </c>
      <c r="Z21" s="36">
        <f>+IF(X21&lt;&gt;0,+(Y21/X21)*100,0)</f>
        <v>0.9983730976111493</v>
      </c>
      <c r="AA21" s="33">
        <f>SUM(AA5:AA20)</f>
        <v>3073730874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936949475</v>
      </c>
      <c r="D24" s="6"/>
      <c r="E24" s="7">
        <v>1010482794</v>
      </c>
      <c r="F24" s="8">
        <v>1010430434</v>
      </c>
      <c r="G24" s="8">
        <v>95105039</v>
      </c>
      <c r="H24" s="8">
        <v>80716115</v>
      </c>
      <c r="I24" s="8">
        <v>90419608</v>
      </c>
      <c r="J24" s="8">
        <v>266240762</v>
      </c>
      <c r="K24" s="8">
        <v>85096380</v>
      </c>
      <c r="L24" s="8">
        <v>83490001</v>
      </c>
      <c r="M24" s="8">
        <v>84369305</v>
      </c>
      <c r="N24" s="8">
        <v>252955686</v>
      </c>
      <c r="O24" s="8">
        <v>89989221</v>
      </c>
      <c r="P24" s="8">
        <v>94999716</v>
      </c>
      <c r="Q24" s="8">
        <v>83619905</v>
      </c>
      <c r="R24" s="8">
        <v>268608842</v>
      </c>
      <c r="S24" s="8"/>
      <c r="T24" s="8"/>
      <c r="U24" s="8"/>
      <c r="V24" s="8"/>
      <c r="W24" s="8">
        <v>787805290</v>
      </c>
      <c r="X24" s="8">
        <v>757820025</v>
      </c>
      <c r="Y24" s="8">
        <v>29985265</v>
      </c>
      <c r="Z24" s="2">
        <v>3.96</v>
      </c>
      <c r="AA24" s="6">
        <v>1010430434</v>
      </c>
    </row>
    <row r="25" spans="1:27" ht="13.5">
      <c r="A25" s="25" t="s">
        <v>49</v>
      </c>
      <c r="B25" s="24"/>
      <c r="C25" s="6">
        <v>39466129</v>
      </c>
      <c r="D25" s="6"/>
      <c r="E25" s="7">
        <v>43864650</v>
      </c>
      <c r="F25" s="8">
        <v>42864650</v>
      </c>
      <c r="G25" s="8">
        <v>3261777</v>
      </c>
      <c r="H25" s="8">
        <v>3195750</v>
      </c>
      <c r="I25" s="8">
        <v>3299544</v>
      </c>
      <c r="J25" s="8">
        <v>9757071</v>
      </c>
      <c r="K25" s="8">
        <v>3256238</v>
      </c>
      <c r="L25" s="8">
        <v>3256154</v>
      </c>
      <c r="M25" s="8">
        <v>3255682</v>
      </c>
      <c r="N25" s="8">
        <v>9768074</v>
      </c>
      <c r="O25" s="8">
        <v>3255146</v>
      </c>
      <c r="P25" s="8">
        <v>3244695</v>
      </c>
      <c r="Q25" s="8">
        <v>3255209</v>
      </c>
      <c r="R25" s="8">
        <v>9755050</v>
      </c>
      <c r="S25" s="8"/>
      <c r="T25" s="8"/>
      <c r="U25" s="8"/>
      <c r="V25" s="8"/>
      <c r="W25" s="8">
        <v>29280195</v>
      </c>
      <c r="X25" s="8">
        <v>32148405</v>
      </c>
      <c r="Y25" s="8">
        <v>-2868210</v>
      </c>
      <c r="Z25" s="2">
        <v>-8.92</v>
      </c>
      <c r="AA25" s="6">
        <v>42864650</v>
      </c>
    </row>
    <row r="26" spans="1:27" ht="13.5">
      <c r="A26" s="25" t="s">
        <v>50</v>
      </c>
      <c r="B26" s="24"/>
      <c r="C26" s="6">
        <v>192919861</v>
      </c>
      <c r="D26" s="6"/>
      <c r="E26" s="7">
        <v>106974062</v>
      </c>
      <c r="F26" s="8">
        <v>99023066</v>
      </c>
      <c r="G26" s="8"/>
      <c r="H26" s="8"/>
      <c r="I26" s="8">
        <v>26368516</v>
      </c>
      <c r="J26" s="8">
        <v>26368516</v>
      </c>
      <c r="K26" s="8">
        <v>8789505</v>
      </c>
      <c r="L26" s="8">
        <v>8789505</v>
      </c>
      <c r="M26" s="8">
        <v>8789505</v>
      </c>
      <c r="N26" s="8">
        <v>26368515</v>
      </c>
      <c r="O26" s="8">
        <v>8789505</v>
      </c>
      <c r="P26" s="8">
        <v>8789505</v>
      </c>
      <c r="Q26" s="8">
        <v>8789505</v>
      </c>
      <c r="R26" s="8">
        <v>26368515</v>
      </c>
      <c r="S26" s="8"/>
      <c r="T26" s="8"/>
      <c r="U26" s="8"/>
      <c r="V26" s="8"/>
      <c r="W26" s="8">
        <v>79105546</v>
      </c>
      <c r="X26" s="8">
        <v>74267271</v>
      </c>
      <c r="Y26" s="8">
        <v>4838275</v>
      </c>
      <c r="Z26" s="2">
        <v>6.51</v>
      </c>
      <c r="AA26" s="6">
        <v>99023066</v>
      </c>
    </row>
    <row r="27" spans="1:27" ht="13.5">
      <c r="A27" s="25" t="s">
        <v>51</v>
      </c>
      <c r="B27" s="24"/>
      <c r="C27" s="6">
        <v>506580404</v>
      </c>
      <c r="D27" s="6"/>
      <c r="E27" s="7">
        <v>545584877</v>
      </c>
      <c r="F27" s="8">
        <v>515497827</v>
      </c>
      <c r="G27" s="8"/>
      <c r="H27" s="8"/>
      <c r="I27" s="8">
        <v>126962358</v>
      </c>
      <c r="J27" s="8">
        <v>126962358</v>
      </c>
      <c r="K27" s="8">
        <v>42385272</v>
      </c>
      <c r="L27" s="8">
        <v>42256298</v>
      </c>
      <c r="M27" s="8">
        <v>42320785</v>
      </c>
      <c r="N27" s="8">
        <v>126962355</v>
      </c>
      <c r="O27" s="8">
        <v>42320785</v>
      </c>
      <c r="P27" s="8">
        <v>42328092</v>
      </c>
      <c r="Q27" s="8">
        <v>42320785</v>
      </c>
      <c r="R27" s="8">
        <v>126969662</v>
      </c>
      <c r="S27" s="8"/>
      <c r="T27" s="8"/>
      <c r="U27" s="8"/>
      <c r="V27" s="8"/>
      <c r="W27" s="8">
        <v>380894375</v>
      </c>
      <c r="X27" s="8">
        <v>386620686</v>
      </c>
      <c r="Y27" s="8">
        <v>-5726311</v>
      </c>
      <c r="Z27" s="2">
        <v>-1.48</v>
      </c>
      <c r="AA27" s="6">
        <v>515497827</v>
      </c>
    </row>
    <row r="28" spans="1:27" ht="13.5">
      <c r="A28" s="25" t="s">
        <v>52</v>
      </c>
      <c r="B28" s="24"/>
      <c r="C28" s="6">
        <v>90665330</v>
      </c>
      <c r="D28" s="6"/>
      <c r="E28" s="7">
        <v>45677147</v>
      </c>
      <c r="F28" s="8">
        <v>45677147</v>
      </c>
      <c r="G28" s="8">
        <v>13871317</v>
      </c>
      <c r="H28" s="8">
        <v>13</v>
      </c>
      <c r="I28" s="8">
        <v>41</v>
      </c>
      <c r="J28" s="8">
        <v>13871371</v>
      </c>
      <c r="K28" s="8">
        <v>45</v>
      </c>
      <c r="L28" s="8">
        <v>40</v>
      </c>
      <c r="M28" s="8">
        <v>15888</v>
      </c>
      <c r="N28" s="8">
        <v>15973</v>
      </c>
      <c r="O28" s="8">
        <v>16442</v>
      </c>
      <c r="P28" s="8">
        <v>7528</v>
      </c>
      <c r="Q28" s="8">
        <v>30</v>
      </c>
      <c r="R28" s="8">
        <v>24000</v>
      </c>
      <c r="S28" s="8"/>
      <c r="T28" s="8"/>
      <c r="U28" s="8"/>
      <c r="V28" s="8"/>
      <c r="W28" s="8">
        <v>13911344</v>
      </c>
      <c r="X28" s="8">
        <v>34257744</v>
      </c>
      <c r="Y28" s="8">
        <v>-20346400</v>
      </c>
      <c r="Z28" s="2">
        <v>-59.39</v>
      </c>
      <c r="AA28" s="6">
        <v>45677147</v>
      </c>
    </row>
    <row r="29" spans="1:27" ht="13.5">
      <c r="A29" s="25" t="s">
        <v>53</v>
      </c>
      <c r="B29" s="24"/>
      <c r="C29" s="6">
        <v>746300391</v>
      </c>
      <c r="D29" s="6"/>
      <c r="E29" s="7">
        <v>839462215</v>
      </c>
      <c r="F29" s="8">
        <v>808485285</v>
      </c>
      <c r="G29" s="8">
        <v>80258576</v>
      </c>
      <c r="H29" s="8">
        <v>16683506</v>
      </c>
      <c r="I29" s="8">
        <v>126037114</v>
      </c>
      <c r="J29" s="8">
        <v>222979196</v>
      </c>
      <c r="K29" s="8">
        <v>78475222</v>
      </c>
      <c r="L29" s="8">
        <v>56366029</v>
      </c>
      <c r="M29" s="8">
        <v>49837966</v>
      </c>
      <c r="N29" s="8">
        <v>184679217</v>
      </c>
      <c r="O29" s="8">
        <v>93402967</v>
      </c>
      <c r="P29" s="8">
        <v>52802782</v>
      </c>
      <c r="Q29" s="8">
        <v>58706081</v>
      </c>
      <c r="R29" s="8">
        <v>204911830</v>
      </c>
      <c r="S29" s="8"/>
      <c r="T29" s="8"/>
      <c r="U29" s="8"/>
      <c r="V29" s="8"/>
      <c r="W29" s="8">
        <v>612570243</v>
      </c>
      <c r="X29" s="8">
        <v>606363957</v>
      </c>
      <c r="Y29" s="8">
        <v>6206286</v>
      </c>
      <c r="Z29" s="2">
        <v>1.02</v>
      </c>
      <c r="AA29" s="6">
        <v>808485285</v>
      </c>
    </row>
    <row r="30" spans="1:27" ht="13.5">
      <c r="A30" s="25" t="s">
        <v>54</v>
      </c>
      <c r="B30" s="24"/>
      <c r="C30" s="6">
        <v>50343599</v>
      </c>
      <c r="D30" s="6"/>
      <c r="E30" s="7">
        <v>54212103</v>
      </c>
      <c r="F30" s="8">
        <v>43942026</v>
      </c>
      <c r="G30" s="8">
        <v>2056639</v>
      </c>
      <c r="H30" s="8">
        <v>2064151</v>
      </c>
      <c r="I30" s="8">
        <v>1926636</v>
      </c>
      <c r="J30" s="8">
        <v>6047426</v>
      </c>
      <c r="K30" s="8">
        <v>3307064</v>
      </c>
      <c r="L30" s="8">
        <v>2783883</v>
      </c>
      <c r="M30" s="8">
        <v>5712607</v>
      </c>
      <c r="N30" s="8">
        <v>11803554</v>
      </c>
      <c r="O30" s="8">
        <v>5396229</v>
      </c>
      <c r="P30" s="8">
        <v>1490998</v>
      </c>
      <c r="Q30" s="8">
        <v>2959110</v>
      </c>
      <c r="R30" s="8">
        <v>9846337</v>
      </c>
      <c r="S30" s="8"/>
      <c r="T30" s="8"/>
      <c r="U30" s="8"/>
      <c r="V30" s="8"/>
      <c r="W30" s="8">
        <v>27697317</v>
      </c>
      <c r="X30" s="8">
        <v>32955642</v>
      </c>
      <c r="Y30" s="8">
        <v>-5258325</v>
      </c>
      <c r="Z30" s="2">
        <v>-15.96</v>
      </c>
      <c r="AA30" s="6">
        <v>43942026</v>
      </c>
    </row>
    <row r="31" spans="1:27" ht="13.5">
      <c r="A31" s="25" t="s">
        <v>55</v>
      </c>
      <c r="B31" s="24"/>
      <c r="C31" s="6">
        <v>627515360</v>
      </c>
      <c r="D31" s="6"/>
      <c r="E31" s="7">
        <v>406823668</v>
      </c>
      <c r="F31" s="8">
        <v>429001634</v>
      </c>
      <c r="G31" s="8">
        <v>7030522</v>
      </c>
      <c r="H31" s="8">
        <v>29081622</v>
      </c>
      <c r="I31" s="8">
        <v>45867830</v>
      </c>
      <c r="J31" s="8">
        <v>81979974</v>
      </c>
      <c r="K31" s="8">
        <v>51789321</v>
      </c>
      <c r="L31" s="8">
        <v>36631762</v>
      </c>
      <c r="M31" s="8">
        <v>41262231</v>
      </c>
      <c r="N31" s="8">
        <v>129683314</v>
      </c>
      <c r="O31" s="8">
        <v>65192253</v>
      </c>
      <c r="P31" s="8">
        <v>52047656</v>
      </c>
      <c r="Q31" s="8">
        <v>44171608</v>
      </c>
      <c r="R31" s="8">
        <v>161411517</v>
      </c>
      <c r="S31" s="8"/>
      <c r="T31" s="8"/>
      <c r="U31" s="8"/>
      <c r="V31" s="8"/>
      <c r="W31" s="8">
        <v>373074805</v>
      </c>
      <c r="X31" s="8">
        <v>321749883</v>
      </c>
      <c r="Y31" s="8">
        <v>51324922</v>
      </c>
      <c r="Z31" s="2">
        <v>15.95</v>
      </c>
      <c r="AA31" s="6">
        <v>429001634</v>
      </c>
    </row>
    <row r="32" spans="1:27" ht="13.5">
      <c r="A32" s="25" t="s">
        <v>43</v>
      </c>
      <c r="B32" s="24"/>
      <c r="C32" s="6">
        <v>40204639</v>
      </c>
      <c r="D32" s="6"/>
      <c r="E32" s="7">
        <v>32669592</v>
      </c>
      <c r="F32" s="8">
        <v>5120418</v>
      </c>
      <c r="G32" s="8"/>
      <c r="H32" s="8">
        <v>1028356</v>
      </c>
      <c r="I32" s="8">
        <v>257535</v>
      </c>
      <c r="J32" s="8">
        <v>1285891</v>
      </c>
      <c r="K32" s="8">
        <v>1036011</v>
      </c>
      <c r="L32" s="8">
        <v>470000</v>
      </c>
      <c r="M32" s="8">
        <v>27880</v>
      </c>
      <c r="N32" s="8">
        <v>1533891</v>
      </c>
      <c r="O32" s="8">
        <v>1429924</v>
      </c>
      <c r="P32" s="8">
        <v>776594</v>
      </c>
      <c r="Q32" s="8">
        <v>55066</v>
      </c>
      <c r="R32" s="8">
        <v>2261584</v>
      </c>
      <c r="S32" s="8"/>
      <c r="T32" s="8"/>
      <c r="U32" s="8"/>
      <c r="V32" s="8"/>
      <c r="W32" s="8">
        <v>5081366</v>
      </c>
      <c r="X32" s="8">
        <v>3840264</v>
      </c>
      <c r="Y32" s="8">
        <v>1241102</v>
      </c>
      <c r="Z32" s="2">
        <v>32.32</v>
      </c>
      <c r="AA32" s="6">
        <v>5120418</v>
      </c>
    </row>
    <row r="33" spans="1:27" ht="13.5">
      <c r="A33" s="25" t="s">
        <v>56</v>
      </c>
      <c r="B33" s="24"/>
      <c r="C33" s="6">
        <v>244058863</v>
      </c>
      <c r="D33" s="6"/>
      <c r="E33" s="7">
        <v>164175330</v>
      </c>
      <c r="F33" s="8">
        <v>199066661</v>
      </c>
      <c r="G33" s="8">
        <v>5707429</v>
      </c>
      <c r="H33" s="8">
        <v>11563557</v>
      </c>
      <c r="I33" s="8">
        <v>16570355</v>
      </c>
      <c r="J33" s="8">
        <v>33841341</v>
      </c>
      <c r="K33" s="8">
        <v>23159315</v>
      </c>
      <c r="L33" s="8">
        <v>15826602</v>
      </c>
      <c r="M33" s="8">
        <v>18159307</v>
      </c>
      <c r="N33" s="8">
        <v>57145224</v>
      </c>
      <c r="O33" s="8">
        <v>16174052</v>
      </c>
      <c r="P33" s="8">
        <v>11088182</v>
      </c>
      <c r="Q33" s="8">
        <v>12635807</v>
      </c>
      <c r="R33" s="8">
        <v>39898041</v>
      </c>
      <c r="S33" s="8"/>
      <c r="T33" s="8"/>
      <c r="U33" s="8"/>
      <c r="V33" s="8"/>
      <c r="W33" s="8">
        <v>130884606</v>
      </c>
      <c r="X33" s="8">
        <v>149295789</v>
      </c>
      <c r="Y33" s="8">
        <v>-18411183</v>
      </c>
      <c r="Z33" s="2">
        <v>-12.33</v>
      </c>
      <c r="AA33" s="6">
        <v>199066661</v>
      </c>
    </row>
    <row r="34" spans="1:27" ht="13.5">
      <c r="A34" s="23" t="s">
        <v>57</v>
      </c>
      <c r="B34" s="29"/>
      <c r="C34" s="6">
        <v>204405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3475208456</v>
      </c>
      <c r="D35" s="33">
        <f>SUM(D24:D34)</f>
        <v>0</v>
      </c>
      <c r="E35" s="34">
        <f t="shared" si="1"/>
        <v>3249926438</v>
      </c>
      <c r="F35" s="35">
        <f t="shared" si="1"/>
        <v>3199109148</v>
      </c>
      <c r="G35" s="35">
        <f t="shared" si="1"/>
        <v>207291299</v>
      </c>
      <c r="H35" s="35">
        <f t="shared" si="1"/>
        <v>144333070</v>
      </c>
      <c r="I35" s="35">
        <f t="shared" si="1"/>
        <v>437709537</v>
      </c>
      <c r="J35" s="35">
        <f t="shared" si="1"/>
        <v>789333906</v>
      </c>
      <c r="K35" s="35">
        <f t="shared" si="1"/>
        <v>297294373</v>
      </c>
      <c r="L35" s="35">
        <f t="shared" si="1"/>
        <v>249870274</v>
      </c>
      <c r="M35" s="35">
        <f t="shared" si="1"/>
        <v>253751156</v>
      </c>
      <c r="N35" s="35">
        <f t="shared" si="1"/>
        <v>800915803</v>
      </c>
      <c r="O35" s="35">
        <f t="shared" si="1"/>
        <v>325966524</v>
      </c>
      <c r="P35" s="35">
        <f t="shared" si="1"/>
        <v>267575748</v>
      </c>
      <c r="Q35" s="35">
        <f t="shared" si="1"/>
        <v>256513106</v>
      </c>
      <c r="R35" s="35">
        <f t="shared" si="1"/>
        <v>850055378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2440305087</v>
      </c>
      <c r="X35" s="35">
        <f t="shared" si="1"/>
        <v>2399319666</v>
      </c>
      <c r="Y35" s="35">
        <f t="shared" si="1"/>
        <v>40985421</v>
      </c>
      <c r="Z35" s="36">
        <f>+IF(X35&lt;&gt;0,+(Y35/X35)*100,0)</f>
        <v>1.7082101055891565</v>
      </c>
      <c r="AA35" s="33">
        <f>SUM(AA24:AA34)</f>
        <v>3199109148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-629332839</v>
      </c>
      <c r="D37" s="46">
        <f>+D21-D35</f>
        <v>0</v>
      </c>
      <c r="E37" s="47">
        <f t="shared" si="2"/>
        <v>-385359564</v>
      </c>
      <c r="F37" s="48">
        <f t="shared" si="2"/>
        <v>-125378274</v>
      </c>
      <c r="G37" s="48">
        <f t="shared" si="2"/>
        <v>269461724</v>
      </c>
      <c r="H37" s="48">
        <f t="shared" si="2"/>
        <v>50233546</v>
      </c>
      <c r="I37" s="48">
        <f t="shared" si="2"/>
        <v>-253649213</v>
      </c>
      <c r="J37" s="48">
        <f t="shared" si="2"/>
        <v>66046057</v>
      </c>
      <c r="K37" s="48">
        <f t="shared" si="2"/>
        <v>-120802280</v>
      </c>
      <c r="L37" s="48">
        <f t="shared" si="2"/>
        <v>-71492868</v>
      </c>
      <c r="M37" s="48">
        <f t="shared" si="2"/>
        <v>145735452</v>
      </c>
      <c r="N37" s="48">
        <f t="shared" si="2"/>
        <v>-46559696</v>
      </c>
      <c r="O37" s="48">
        <f t="shared" si="2"/>
        <v>-135874115</v>
      </c>
      <c r="P37" s="48">
        <f t="shared" si="2"/>
        <v>-93528038</v>
      </c>
      <c r="Q37" s="48">
        <f t="shared" si="2"/>
        <v>97923669</v>
      </c>
      <c r="R37" s="48">
        <f t="shared" si="2"/>
        <v>-131478484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-111992123</v>
      </c>
      <c r="X37" s="48">
        <f>IF(F21=F35,0,X21-X35)</f>
        <v>-94022172</v>
      </c>
      <c r="Y37" s="48">
        <f t="shared" si="2"/>
        <v>-17969951</v>
      </c>
      <c r="Z37" s="49">
        <f>+IF(X37&lt;&gt;0,+(Y37/X37)*100,0)</f>
        <v>19.112461048017483</v>
      </c>
      <c r="AA37" s="46">
        <f>+AA21-AA35</f>
        <v>-125378274</v>
      </c>
    </row>
    <row r="38" spans="1:27" ht="22.5" customHeight="1">
      <c r="A38" s="50" t="s">
        <v>60</v>
      </c>
      <c r="B38" s="29"/>
      <c r="C38" s="6">
        <v>418601204</v>
      </c>
      <c r="D38" s="6"/>
      <c r="E38" s="7">
        <v>582682000</v>
      </c>
      <c r="F38" s="8">
        <v>669482000</v>
      </c>
      <c r="G38" s="8">
        <v>40474858</v>
      </c>
      <c r="H38" s="8">
        <v>38953038</v>
      </c>
      <c r="I38" s="8">
        <v>33892220</v>
      </c>
      <c r="J38" s="8">
        <v>113320116</v>
      </c>
      <c r="K38" s="8">
        <v>117417694</v>
      </c>
      <c r="L38" s="8">
        <v>12923641</v>
      </c>
      <c r="M38" s="8">
        <v>75150598</v>
      </c>
      <c r="N38" s="8">
        <v>205491933</v>
      </c>
      <c r="O38" s="8">
        <v>18879683</v>
      </c>
      <c r="P38" s="8">
        <v>17981726</v>
      </c>
      <c r="Q38" s="8"/>
      <c r="R38" s="8">
        <v>36861409</v>
      </c>
      <c r="S38" s="8"/>
      <c r="T38" s="8"/>
      <c r="U38" s="8"/>
      <c r="V38" s="8"/>
      <c r="W38" s="8">
        <v>355673458</v>
      </c>
      <c r="X38" s="8">
        <v>502111485</v>
      </c>
      <c r="Y38" s="8">
        <v>-146438027</v>
      </c>
      <c r="Z38" s="2">
        <v>-29.16</v>
      </c>
      <c r="AA38" s="6">
        <v>669482000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11148491</v>
      </c>
      <c r="D40" s="51"/>
      <c r="E40" s="7"/>
      <c r="F40" s="8"/>
      <c r="G40" s="52">
        <v>186768</v>
      </c>
      <c r="H40" s="52"/>
      <c r="I40" s="52"/>
      <c r="J40" s="8">
        <v>186768</v>
      </c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>
        <v>186768</v>
      </c>
      <c r="X40" s="8"/>
      <c r="Y40" s="52">
        <v>186768</v>
      </c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-199583144</v>
      </c>
      <c r="D41" s="56">
        <f>SUM(D37:D40)</f>
        <v>0</v>
      </c>
      <c r="E41" s="57">
        <f t="shared" si="3"/>
        <v>197322436</v>
      </c>
      <c r="F41" s="58">
        <f t="shared" si="3"/>
        <v>544103726</v>
      </c>
      <c r="G41" s="58">
        <f t="shared" si="3"/>
        <v>310123350</v>
      </c>
      <c r="H41" s="58">
        <f t="shared" si="3"/>
        <v>89186584</v>
      </c>
      <c r="I41" s="58">
        <f t="shared" si="3"/>
        <v>-219756993</v>
      </c>
      <c r="J41" s="58">
        <f t="shared" si="3"/>
        <v>179552941</v>
      </c>
      <c r="K41" s="58">
        <f t="shared" si="3"/>
        <v>-3384586</v>
      </c>
      <c r="L41" s="58">
        <f t="shared" si="3"/>
        <v>-58569227</v>
      </c>
      <c r="M41" s="58">
        <f t="shared" si="3"/>
        <v>220886050</v>
      </c>
      <c r="N41" s="58">
        <f t="shared" si="3"/>
        <v>158932237</v>
      </c>
      <c r="O41" s="58">
        <f t="shared" si="3"/>
        <v>-116994432</v>
      </c>
      <c r="P41" s="58">
        <f t="shared" si="3"/>
        <v>-75546312</v>
      </c>
      <c r="Q41" s="58">
        <f t="shared" si="3"/>
        <v>97923669</v>
      </c>
      <c r="R41" s="58">
        <f t="shared" si="3"/>
        <v>-94617075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243868103</v>
      </c>
      <c r="X41" s="58">
        <f t="shared" si="3"/>
        <v>408089313</v>
      </c>
      <c r="Y41" s="58">
        <f t="shared" si="3"/>
        <v>-164221210</v>
      </c>
      <c r="Z41" s="59">
        <f>+IF(X41&lt;&gt;0,+(Y41/X41)*100,0)</f>
        <v>-40.24148752947128</v>
      </c>
      <c r="AA41" s="56">
        <f>SUM(AA37:AA40)</f>
        <v>544103726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-199583144</v>
      </c>
      <c r="D43" s="64">
        <f>+D41-D42</f>
        <v>0</v>
      </c>
      <c r="E43" s="65">
        <f t="shared" si="4"/>
        <v>197322436</v>
      </c>
      <c r="F43" s="66">
        <f t="shared" si="4"/>
        <v>544103726</v>
      </c>
      <c r="G43" s="66">
        <f t="shared" si="4"/>
        <v>310123350</v>
      </c>
      <c r="H43" s="66">
        <f t="shared" si="4"/>
        <v>89186584</v>
      </c>
      <c r="I43" s="66">
        <f t="shared" si="4"/>
        <v>-219756993</v>
      </c>
      <c r="J43" s="66">
        <f t="shared" si="4"/>
        <v>179552941</v>
      </c>
      <c r="K43" s="66">
        <f t="shared" si="4"/>
        <v>-3384586</v>
      </c>
      <c r="L43" s="66">
        <f t="shared" si="4"/>
        <v>-58569227</v>
      </c>
      <c r="M43" s="66">
        <f t="shared" si="4"/>
        <v>220886050</v>
      </c>
      <c r="N43" s="66">
        <f t="shared" si="4"/>
        <v>158932237</v>
      </c>
      <c r="O43" s="66">
        <f t="shared" si="4"/>
        <v>-116994432</v>
      </c>
      <c r="P43" s="66">
        <f t="shared" si="4"/>
        <v>-75546312</v>
      </c>
      <c r="Q43" s="66">
        <f t="shared" si="4"/>
        <v>97923669</v>
      </c>
      <c r="R43" s="66">
        <f t="shared" si="4"/>
        <v>-94617075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243868103</v>
      </c>
      <c r="X43" s="66">
        <f t="shared" si="4"/>
        <v>408089313</v>
      </c>
      <c r="Y43" s="66">
        <f t="shared" si="4"/>
        <v>-164221210</v>
      </c>
      <c r="Z43" s="67">
        <f>+IF(X43&lt;&gt;0,+(Y43/X43)*100,0)</f>
        <v>-40.24148752947128</v>
      </c>
      <c r="AA43" s="64">
        <f>+AA41-AA42</f>
        <v>544103726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-199583144</v>
      </c>
      <c r="D45" s="56">
        <f>SUM(D43:D44)</f>
        <v>0</v>
      </c>
      <c r="E45" s="57">
        <f t="shared" si="5"/>
        <v>197322436</v>
      </c>
      <c r="F45" s="58">
        <f t="shared" si="5"/>
        <v>544103726</v>
      </c>
      <c r="G45" s="58">
        <f t="shared" si="5"/>
        <v>310123350</v>
      </c>
      <c r="H45" s="58">
        <f t="shared" si="5"/>
        <v>89186584</v>
      </c>
      <c r="I45" s="58">
        <f t="shared" si="5"/>
        <v>-219756993</v>
      </c>
      <c r="J45" s="58">
        <f t="shared" si="5"/>
        <v>179552941</v>
      </c>
      <c r="K45" s="58">
        <f t="shared" si="5"/>
        <v>-3384586</v>
      </c>
      <c r="L45" s="58">
        <f t="shared" si="5"/>
        <v>-58569227</v>
      </c>
      <c r="M45" s="58">
        <f t="shared" si="5"/>
        <v>220886050</v>
      </c>
      <c r="N45" s="58">
        <f t="shared" si="5"/>
        <v>158932237</v>
      </c>
      <c r="O45" s="58">
        <f t="shared" si="5"/>
        <v>-116994432</v>
      </c>
      <c r="P45" s="58">
        <f t="shared" si="5"/>
        <v>-75546312</v>
      </c>
      <c r="Q45" s="58">
        <f t="shared" si="5"/>
        <v>97923669</v>
      </c>
      <c r="R45" s="58">
        <f t="shared" si="5"/>
        <v>-94617075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243868103</v>
      </c>
      <c r="X45" s="58">
        <f t="shared" si="5"/>
        <v>408089313</v>
      </c>
      <c r="Y45" s="58">
        <f t="shared" si="5"/>
        <v>-164221210</v>
      </c>
      <c r="Z45" s="59">
        <f>+IF(X45&lt;&gt;0,+(Y45/X45)*100,0)</f>
        <v>-40.24148752947128</v>
      </c>
      <c r="AA45" s="56">
        <f>SUM(AA43:AA44)</f>
        <v>544103726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-199583144</v>
      </c>
      <c r="D47" s="71">
        <f>SUM(D45:D46)</f>
        <v>0</v>
      </c>
      <c r="E47" s="72">
        <f t="shared" si="6"/>
        <v>197322436</v>
      </c>
      <c r="F47" s="73">
        <f t="shared" si="6"/>
        <v>544103726</v>
      </c>
      <c r="G47" s="73">
        <f t="shared" si="6"/>
        <v>310123350</v>
      </c>
      <c r="H47" s="74">
        <f t="shared" si="6"/>
        <v>89186584</v>
      </c>
      <c r="I47" s="74">
        <f t="shared" si="6"/>
        <v>-219756993</v>
      </c>
      <c r="J47" s="74">
        <f t="shared" si="6"/>
        <v>179552941</v>
      </c>
      <c r="K47" s="74">
        <f t="shared" si="6"/>
        <v>-3384586</v>
      </c>
      <c r="L47" s="74">
        <f t="shared" si="6"/>
        <v>-58569227</v>
      </c>
      <c r="M47" s="73">
        <f t="shared" si="6"/>
        <v>220886050</v>
      </c>
      <c r="N47" s="73">
        <f t="shared" si="6"/>
        <v>158932237</v>
      </c>
      <c r="O47" s="74">
        <f t="shared" si="6"/>
        <v>-116994432</v>
      </c>
      <c r="P47" s="74">
        <f t="shared" si="6"/>
        <v>-75546312</v>
      </c>
      <c r="Q47" s="74">
        <f t="shared" si="6"/>
        <v>97923669</v>
      </c>
      <c r="R47" s="74">
        <f t="shared" si="6"/>
        <v>-94617075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243868103</v>
      </c>
      <c r="X47" s="74">
        <f t="shared" si="6"/>
        <v>408089313</v>
      </c>
      <c r="Y47" s="74">
        <f t="shared" si="6"/>
        <v>-164221210</v>
      </c>
      <c r="Z47" s="75">
        <f>+IF(X47&lt;&gt;0,+(Y47/X47)*100,0)</f>
        <v>-40.24148752947128</v>
      </c>
      <c r="AA47" s="76">
        <f>SUM(AA45:AA46)</f>
        <v>544103726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512886361</v>
      </c>
      <c r="D5" s="6"/>
      <c r="E5" s="7">
        <v>578654168</v>
      </c>
      <c r="F5" s="8">
        <v>558654168</v>
      </c>
      <c r="G5" s="8">
        <v>51908818</v>
      </c>
      <c r="H5" s="8">
        <v>157332751</v>
      </c>
      <c r="I5" s="8">
        <v>41241985</v>
      </c>
      <c r="J5" s="8">
        <v>250483554</v>
      </c>
      <c r="K5" s="8">
        <v>39415022</v>
      </c>
      <c r="L5" s="8">
        <v>40802991</v>
      </c>
      <c r="M5" s="8">
        <v>40831899</v>
      </c>
      <c r="N5" s="8">
        <v>121049912</v>
      </c>
      <c r="O5" s="8">
        <v>40989362</v>
      </c>
      <c r="P5" s="8">
        <v>-12991194</v>
      </c>
      <c r="Q5" s="8">
        <v>40786709</v>
      </c>
      <c r="R5" s="8">
        <v>68784877</v>
      </c>
      <c r="S5" s="8"/>
      <c r="T5" s="8"/>
      <c r="U5" s="8"/>
      <c r="V5" s="8"/>
      <c r="W5" s="8">
        <v>440318343</v>
      </c>
      <c r="X5" s="8">
        <v>418990617</v>
      </c>
      <c r="Y5" s="8">
        <v>21327726</v>
      </c>
      <c r="Z5" s="2">
        <v>5.09</v>
      </c>
      <c r="AA5" s="6">
        <v>558654168</v>
      </c>
    </row>
    <row r="6" spans="1:27" ht="13.5">
      <c r="A6" s="23" t="s">
        <v>32</v>
      </c>
      <c r="B6" s="24"/>
      <c r="C6" s="6">
        <v>552454438</v>
      </c>
      <c r="D6" s="6"/>
      <c r="E6" s="7">
        <v>763527126</v>
      </c>
      <c r="F6" s="8">
        <v>701052126</v>
      </c>
      <c r="G6" s="8">
        <v>68053247</v>
      </c>
      <c r="H6" s="8">
        <v>69336441</v>
      </c>
      <c r="I6" s="8">
        <v>64817969</v>
      </c>
      <c r="J6" s="8">
        <v>202207657</v>
      </c>
      <c r="K6" s="8">
        <v>51944236</v>
      </c>
      <c r="L6" s="8">
        <v>54135999</v>
      </c>
      <c r="M6" s="8">
        <v>41744122</v>
      </c>
      <c r="N6" s="8">
        <v>147824357</v>
      </c>
      <c r="O6" s="8">
        <v>72345066</v>
      </c>
      <c r="P6" s="8">
        <v>43535946</v>
      </c>
      <c r="Q6" s="8">
        <v>52864452</v>
      </c>
      <c r="R6" s="8">
        <v>168745464</v>
      </c>
      <c r="S6" s="8"/>
      <c r="T6" s="8"/>
      <c r="U6" s="8"/>
      <c r="V6" s="8"/>
      <c r="W6" s="8">
        <v>518777478</v>
      </c>
      <c r="X6" s="8">
        <v>525789045</v>
      </c>
      <c r="Y6" s="8">
        <v>-7011567</v>
      </c>
      <c r="Z6" s="2">
        <v>-1.33</v>
      </c>
      <c r="AA6" s="6">
        <v>701052126</v>
      </c>
    </row>
    <row r="7" spans="1:27" ht="13.5">
      <c r="A7" s="25" t="s">
        <v>33</v>
      </c>
      <c r="B7" s="24"/>
      <c r="C7" s="6">
        <v>236691391</v>
      </c>
      <c r="D7" s="6"/>
      <c r="E7" s="7">
        <v>286041749</v>
      </c>
      <c r="F7" s="8">
        <v>269832384</v>
      </c>
      <c r="G7" s="8">
        <v>19847422</v>
      </c>
      <c r="H7" s="8">
        <v>19841564</v>
      </c>
      <c r="I7" s="8">
        <v>20548455</v>
      </c>
      <c r="J7" s="8">
        <v>60237441</v>
      </c>
      <c r="K7" s="8">
        <v>21873255</v>
      </c>
      <c r="L7" s="8">
        <v>25969352</v>
      </c>
      <c r="M7" s="8">
        <v>26785736</v>
      </c>
      <c r="N7" s="8">
        <v>74628343</v>
      </c>
      <c r="O7" s="8">
        <v>28799960</v>
      </c>
      <c r="P7" s="8">
        <v>14696551</v>
      </c>
      <c r="Q7" s="8">
        <v>24128271</v>
      </c>
      <c r="R7" s="8">
        <v>67624782</v>
      </c>
      <c r="S7" s="8"/>
      <c r="T7" s="8"/>
      <c r="U7" s="8"/>
      <c r="V7" s="8"/>
      <c r="W7" s="8">
        <v>202490566</v>
      </c>
      <c r="X7" s="8">
        <v>202374297</v>
      </c>
      <c r="Y7" s="8">
        <v>116269</v>
      </c>
      <c r="Z7" s="2">
        <v>0.06</v>
      </c>
      <c r="AA7" s="6">
        <v>269832384</v>
      </c>
    </row>
    <row r="8" spans="1:27" ht="13.5">
      <c r="A8" s="25" t="s">
        <v>34</v>
      </c>
      <c r="B8" s="24"/>
      <c r="C8" s="6">
        <v>67424356</v>
      </c>
      <c r="D8" s="6"/>
      <c r="E8" s="7">
        <v>69516842</v>
      </c>
      <c r="F8" s="8">
        <v>65865842</v>
      </c>
      <c r="G8" s="8">
        <v>6451094</v>
      </c>
      <c r="H8" s="8">
        <v>6289578</v>
      </c>
      <c r="I8" s="8">
        <v>6286823</v>
      </c>
      <c r="J8" s="8">
        <v>19027495</v>
      </c>
      <c r="K8" s="8">
        <v>6258981</v>
      </c>
      <c r="L8" s="8">
        <v>6229448</v>
      </c>
      <c r="M8" s="8">
        <v>6004008</v>
      </c>
      <c r="N8" s="8">
        <v>18492437</v>
      </c>
      <c r="O8" s="8">
        <v>6204349</v>
      </c>
      <c r="P8" s="8">
        <v>4845336</v>
      </c>
      <c r="Q8" s="8">
        <v>6362479</v>
      </c>
      <c r="R8" s="8">
        <v>17412164</v>
      </c>
      <c r="S8" s="8"/>
      <c r="T8" s="8"/>
      <c r="U8" s="8"/>
      <c r="V8" s="8"/>
      <c r="W8" s="8">
        <v>54932096</v>
      </c>
      <c r="X8" s="8">
        <v>49399380</v>
      </c>
      <c r="Y8" s="8">
        <v>5532716</v>
      </c>
      <c r="Z8" s="2">
        <v>11.2</v>
      </c>
      <c r="AA8" s="6">
        <v>65865842</v>
      </c>
    </row>
    <row r="9" spans="1:27" ht="13.5">
      <c r="A9" s="25" t="s">
        <v>35</v>
      </c>
      <c r="B9" s="24"/>
      <c r="C9" s="6">
        <v>48779914</v>
      </c>
      <c r="D9" s="6"/>
      <c r="E9" s="7">
        <v>53898347</v>
      </c>
      <c r="F9" s="8">
        <v>51048047</v>
      </c>
      <c r="G9" s="8">
        <v>4735234</v>
      </c>
      <c r="H9" s="8">
        <v>4707612</v>
      </c>
      <c r="I9" s="8">
        <v>4708143</v>
      </c>
      <c r="J9" s="8">
        <v>14150989</v>
      </c>
      <c r="K9" s="8">
        <v>4693482</v>
      </c>
      <c r="L9" s="8">
        <v>4660608</v>
      </c>
      <c r="M9" s="8">
        <v>4669149</v>
      </c>
      <c r="N9" s="8">
        <v>14023239</v>
      </c>
      <c r="O9" s="8">
        <v>4677110</v>
      </c>
      <c r="P9" s="8">
        <v>2385609</v>
      </c>
      <c r="Q9" s="8">
        <v>4755375</v>
      </c>
      <c r="R9" s="8">
        <v>11818094</v>
      </c>
      <c r="S9" s="8"/>
      <c r="T9" s="8"/>
      <c r="U9" s="8"/>
      <c r="V9" s="8"/>
      <c r="W9" s="8">
        <v>39992322</v>
      </c>
      <c r="X9" s="8">
        <v>38286027</v>
      </c>
      <c r="Y9" s="8">
        <v>1706295</v>
      </c>
      <c r="Z9" s="2">
        <v>4.46</v>
      </c>
      <c r="AA9" s="6">
        <v>51048047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11092199</v>
      </c>
      <c r="D11" s="6"/>
      <c r="E11" s="7">
        <v>11810000</v>
      </c>
      <c r="F11" s="8">
        <v>11810000</v>
      </c>
      <c r="G11" s="8">
        <v>1055527</v>
      </c>
      <c r="H11" s="8">
        <v>931622</v>
      </c>
      <c r="I11" s="8">
        <v>924852</v>
      </c>
      <c r="J11" s="8">
        <v>2912001</v>
      </c>
      <c r="K11" s="8">
        <v>1042002</v>
      </c>
      <c r="L11" s="8">
        <v>998031</v>
      </c>
      <c r="M11" s="8">
        <v>920569</v>
      </c>
      <c r="N11" s="8">
        <v>2960602</v>
      </c>
      <c r="O11" s="8">
        <v>971329</v>
      </c>
      <c r="P11" s="8">
        <v>914312</v>
      </c>
      <c r="Q11" s="8">
        <v>927191</v>
      </c>
      <c r="R11" s="8">
        <v>2812832</v>
      </c>
      <c r="S11" s="8"/>
      <c r="T11" s="8"/>
      <c r="U11" s="8"/>
      <c r="V11" s="8"/>
      <c r="W11" s="8">
        <v>8685435</v>
      </c>
      <c r="X11" s="8">
        <v>8857485</v>
      </c>
      <c r="Y11" s="8">
        <v>-172050</v>
      </c>
      <c r="Z11" s="2">
        <v>-1.94</v>
      </c>
      <c r="AA11" s="6">
        <v>11810000</v>
      </c>
    </row>
    <row r="12" spans="1:27" ht="13.5">
      <c r="A12" s="25" t="s">
        <v>37</v>
      </c>
      <c r="B12" s="29"/>
      <c r="C12" s="6">
        <v>10001619</v>
      </c>
      <c r="D12" s="6"/>
      <c r="E12" s="7">
        <v>15000000</v>
      </c>
      <c r="F12" s="8">
        <v>7500000</v>
      </c>
      <c r="G12" s="8">
        <v>-258721</v>
      </c>
      <c r="H12" s="8">
        <v>333449</v>
      </c>
      <c r="I12" s="8">
        <v>170307</v>
      </c>
      <c r="J12" s="8">
        <v>245035</v>
      </c>
      <c r="K12" s="8">
        <v>212368</v>
      </c>
      <c r="L12" s="8">
        <v>1063971</v>
      </c>
      <c r="M12" s="8">
        <v>201314</v>
      </c>
      <c r="N12" s="8">
        <v>1477653</v>
      </c>
      <c r="O12" s="8">
        <v>240885</v>
      </c>
      <c r="P12" s="8"/>
      <c r="Q12" s="8">
        <v>332250</v>
      </c>
      <c r="R12" s="8">
        <v>573135</v>
      </c>
      <c r="S12" s="8"/>
      <c r="T12" s="8"/>
      <c r="U12" s="8"/>
      <c r="V12" s="8"/>
      <c r="W12" s="8">
        <v>2295823</v>
      </c>
      <c r="X12" s="8">
        <v>5625000</v>
      </c>
      <c r="Y12" s="8">
        <v>-3329177</v>
      </c>
      <c r="Z12" s="2">
        <v>-59.19</v>
      </c>
      <c r="AA12" s="6">
        <v>7500000</v>
      </c>
    </row>
    <row r="13" spans="1:27" ht="13.5">
      <c r="A13" s="23" t="s">
        <v>38</v>
      </c>
      <c r="B13" s="29"/>
      <c r="C13" s="6">
        <v>141429155</v>
      </c>
      <c r="D13" s="6"/>
      <c r="E13" s="7">
        <v>137940000</v>
      </c>
      <c r="F13" s="8">
        <v>147940000</v>
      </c>
      <c r="G13" s="8">
        <v>12867394</v>
      </c>
      <c r="H13" s="8">
        <v>12483441</v>
      </c>
      <c r="I13" s="8">
        <v>12373753</v>
      </c>
      <c r="J13" s="8">
        <v>37724588</v>
      </c>
      <c r="K13" s="8">
        <v>13687837</v>
      </c>
      <c r="L13" s="8">
        <v>14321462</v>
      </c>
      <c r="M13" s="8">
        <v>14419817</v>
      </c>
      <c r="N13" s="8">
        <v>42429116</v>
      </c>
      <c r="O13" s="8">
        <v>14601167</v>
      </c>
      <c r="P13" s="8">
        <v>13465992</v>
      </c>
      <c r="Q13" s="8">
        <v>481607</v>
      </c>
      <c r="R13" s="8">
        <v>28548766</v>
      </c>
      <c r="S13" s="8"/>
      <c r="T13" s="8"/>
      <c r="U13" s="8"/>
      <c r="V13" s="8"/>
      <c r="W13" s="8">
        <v>108702470</v>
      </c>
      <c r="X13" s="8">
        <v>110954988</v>
      </c>
      <c r="Y13" s="8">
        <v>-2252518</v>
      </c>
      <c r="Z13" s="2">
        <v>-2.03</v>
      </c>
      <c r="AA13" s="6">
        <v>147940000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36982279</v>
      </c>
      <c r="D15" s="6"/>
      <c r="E15" s="7">
        <v>26805000</v>
      </c>
      <c r="F15" s="8">
        <v>35305000</v>
      </c>
      <c r="G15" s="8">
        <v>510131</v>
      </c>
      <c r="H15" s="8">
        <v>6538894</v>
      </c>
      <c r="I15" s="8">
        <v>432061</v>
      </c>
      <c r="J15" s="8">
        <v>7481086</v>
      </c>
      <c r="K15" s="8">
        <v>1435360</v>
      </c>
      <c r="L15" s="8">
        <v>2017419</v>
      </c>
      <c r="M15" s="8">
        <v>584060</v>
      </c>
      <c r="N15" s="8">
        <v>4036839</v>
      </c>
      <c r="O15" s="8">
        <v>317026</v>
      </c>
      <c r="P15" s="8">
        <v>2999969</v>
      </c>
      <c r="Q15" s="8">
        <v>1210623</v>
      </c>
      <c r="R15" s="8">
        <v>4527618</v>
      </c>
      <c r="S15" s="8"/>
      <c r="T15" s="8"/>
      <c r="U15" s="8"/>
      <c r="V15" s="8"/>
      <c r="W15" s="8">
        <v>16045543</v>
      </c>
      <c r="X15" s="8">
        <v>26478729</v>
      </c>
      <c r="Y15" s="8">
        <v>-10433186</v>
      </c>
      <c r="Z15" s="2">
        <v>-39.4</v>
      </c>
      <c r="AA15" s="6">
        <v>35305000</v>
      </c>
    </row>
    <row r="16" spans="1:27" ht="13.5">
      <c r="A16" s="23" t="s">
        <v>41</v>
      </c>
      <c r="B16" s="29"/>
      <c r="C16" s="6">
        <v>6319276</v>
      </c>
      <c r="D16" s="6"/>
      <c r="E16" s="7">
        <v>4764000</v>
      </c>
      <c r="F16" s="8">
        <v>4764000</v>
      </c>
      <c r="G16" s="8">
        <v>886460</v>
      </c>
      <c r="H16" s="8">
        <v>546753</v>
      </c>
      <c r="I16" s="8">
        <v>487334</v>
      </c>
      <c r="J16" s="8">
        <v>1920547</v>
      </c>
      <c r="K16" s="8">
        <v>560569</v>
      </c>
      <c r="L16" s="8">
        <v>848438</v>
      </c>
      <c r="M16" s="8">
        <v>613243</v>
      </c>
      <c r="N16" s="8">
        <v>2022250</v>
      </c>
      <c r="O16" s="8">
        <v>671118</v>
      </c>
      <c r="P16" s="8">
        <v>-342125</v>
      </c>
      <c r="Q16" s="8">
        <v>1304735</v>
      </c>
      <c r="R16" s="8">
        <v>1633728</v>
      </c>
      <c r="S16" s="8"/>
      <c r="T16" s="8"/>
      <c r="U16" s="8"/>
      <c r="V16" s="8"/>
      <c r="W16" s="8">
        <v>5576525</v>
      </c>
      <c r="X16" s="8">
        <v>3572991</v>
      </c>
      <c r="Y16" s="8">
        <v>2003534</v>
      </c>
      <c r="Z16" s="2">
        <v>56.07</v>
      </c>
      <c r="AA16" s="6">
        <v>4764000</v>
      </c>
    </row>
    <row r="17" spans="1:27" ht="13.5">
      <c r="A17" s="23" t="s">
        <v>42</v>
      </c>
      <c r="B17" s="29"/>
      <c r="C17" s="6">
        <v>576183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192109752</v>
      </c>
      <c r="D18" s="6"/>
      <c r="E18" s="7">
        <v>230509000</v>
      </c>
      <c r="F18" s="8">
        <v>229959000</v>
      </c>
      <c r="G18" s="8">
        <v>78813000</v>
      </c>
      <c r="H18" s="8"/>
      <c r="I18" s="8"/>
      <c r="J18" s="8">
        <v>78813000</v>
      </c>
      <c r="K18" s="8"/>
      <c r="L18" s="8">
        <v>3900000</v>
      </c>
      <c r="M18" s="8">
        <v>52119000</v>
      </c>
      <c r="N18" s="8">
        <v>56019000</v>
      </c>
      <c r="O18" s="8"/>
      <c r="P18" s="8">
        <v>357038</v>
      </c>
      <c r="Q18" s="8">
        <v>1000000</v>
      </c>
      <c r="R18" s="8">
        <v>1357038</v>
      </c>
      <c r="S18" s="8"/>
      <c r="T18" s="8"/>
      <c r="U18" s="8"/>
      <c r="V18" s="8"/>
      <c r="W18" s="8">
        <v>136189038</v>
      </c>
      <c r="X18" s="8">
        <v>172469223</v>
      </c>
      <c r="Y18" s="8">
        <v>-36280185</v>
      </c>
      <c r="Z18" s="2">
        <v>-21.04</v>
      </c>
      <c r="AA18" s="6">
        <v>229959000</v>
      </c>
    </row>
    <row r="19" spans="1:27" ht="13.5">
      <c r="A19" s="23" t="s">
        <v>44</v>
      </c>
      <c r="B19" s="29"/>
      <c r="C19" s="6">
        <v>16309154</v>
      </c>
      <c r="D19" s="6"/>
      <c r="E19" s="7">
        <v>25145500</v>
      </c>
      <c r="F19" s="26">
        <v>17826500</v>
      </c>
      <c r="G19" s="26">
        <v>2769462</v>
      </c>
      <c r="H19" s="26">
        <v>2036979</v>
      </c>
      <c r="I19" s="26">
        <v>1668258</v>
      </c>
      <c r="J19" s="26">
        <v>6474699</v>
      </c>
      <c r="K19" s="26">
        <v>1813181</v>
      </c>
      <c r="L19" s="26">
        <v>1808928</v>
      </c>
      <c r="M19" s="26">
        <v>1311961</v>
      </c>
      <c r="N19" s="26">
        <v>4934070</v>
      </c>
      <c r="O19" s="26">
        <v>2093507</v>
      </c>
      <c r="P19" s="26">
        <v>1583697</v>
      </c>
      <c r="Q19" s="26">
        <v>1406379</v>
      </c>
      <c r="R19" s="26">
        <v>5083583</v>
      </c>
      <c r="S19" s="26"/>
      <c r="T19" s="26"/>
      <c r="U19" s="26"/>
      <c r="V19" s="26"/>
      <c r="W19" s="26">
        <v>16492352</v>
      </c>
      <c r="X19" s="26">
        <v>13369779</v>
      </c>
      <c r="Y19" s="26">
        <v>3122573</v>
      </c>
      <c r="Z19" s="27">
        <v>23.36</v>
      </c>
      <c r="AA19" s="28">
        <v>17826500</v>
      </c>
    </row>
    <row r="20" spans="1:27" ht="13.5">
      <c r="A20" s="23" t="s">
        <v>45</v>
      </c>
      <c r="B20" s="29"/>
      <c r="C20" s="6">
        <v>577474</v>
      </c>
      <c r="D20" s="6"/>
      <c r="E20" s="7"/>
      <c r="F20" s="8"/>
      <c r="G20" s="8"/>
      <c r="H20" s="8"/>
      <c r="I20" s="30"/>
      <c r="J20" s="8"/>
      <c r="K20" s="8">
        <v>135000</v>
      </c>
      <c r="L20" s="8">
        <v>-59200</v>
      </c>
      <c r="M20" s="8"/>
      <c r="N20" s="8">
        <v>75800</v>
      </c>
      <c r="O20" s="8"/>
      <c r="P20" s="30">
        <v>472682</v>
      </c>
      <c r="Q20" s="8"/>
      <c r="R20" s="8">
        <v>472682</v>
      </c>
      <c r="S20" s="8"/>
      <c r="T20" s="8"/>
      <c r="U20" s="8"/>
      <c r="V20" s="8"/>
      <c r="W20" s="30">
        <v>548482</v>
      </c>
      <c r="X20" s="8"/>
      <c r="Y20" s="8">
        <v>548482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1833633551</v>
      </c>
      <c r="D21" s="33">
        <f t="shared" si="0"/>
        <v>0</v>
      </c>
      <c r="E21" s="34">
        <f t="shared" si="0"/>
        <v>2203611732</v>
      </c>
      <c r="F21" s="35">
        <f t="shared" si="0"/>
        <v>2101557067</v>
      </c>
      <c r="G21" s="35">
        <f t="shared" si="0"/>
        <v>247639068</v>
      </c>
      <c r="H21" s="35">
        <f t="shared" si="0"/>
        <v>280379084</v>
      </c>
      <c r="I21" s="35">
        <f t="shared" si="0"/>
        <v>153659940</v>
      </c>
      <c r="J21" s="35">
        <f t="shared" si="0"/>
        <v>681678092</v>
      </c>
      <c r="K21" s="35">
        <f t="shared" si="0"/>
        <v>143071293</v>
      </c>
      <c r="L21" s="35">
        <f t="shared" si="0"/>
        <v>156697447</v>
      </c>
      <c r="M21" s="35">
        <f t="shared" si="0"/>
        <v>190204878</v>
      </c>
      <c r="N21" s="35">
        <f t="shared" si="0"/>
        <v>489973618</v>
      </c>
      <c r="O21" s="35">
        <f t="shared" si="0"/>
        <v>171910879</v>
      </c>
      <c r="P21" s="35">
        <f t="shared" si="0"/>
        <v>71923813</v>
      </c>
      <c r="Q21" s="35">
        <f t="shared" si="0"/>
        <v>135560071</v>
      </c>
      <c r="R21" s="35">
        <f t="shared" si="0"/>
        <v>379394763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1551046473</v>
      </c>
      <c r="X21" s="35">
        <f t="shared" si="0"/>
        <v>1576167561</v>
      </c>
      <c r="Y21" s="35">
        <f t="shared" si="0"/>
        <v>-25121088</v>
      </c>
      <c r="Z21" s="36">
        <f>+IF(X21&lt;&gt;0,+(Y21/X21)*100,0)</f>
        <v>-1.593808210597985</v>
      </c>
      <c r="AA21" s="33">
        <f>SUM(AA5:AA20)</f>
        <v>2101557067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688565282</v>
      </c>
      <c r="D24" s="6"/>
      <c r="E24" s="7">
        <v>770965643</v>
      </c>
      <c r="F24" s="8">
        <v>759165643</v>
      </c>
      <c r="G24" s="8">
        <v>53990186</v>
      </c>
      <c r="H24" s="8">
        <v>57795659</v>
      </c>
      <c r="I24" s="8">
        <v>58072493</v>
      </c>
      <c r="J24" s="8">
        <v>169858338</v>
      </c>
      <c r="K24" s="8">
        <v>53619314</v>
      </c>
      <c r="L24" s="8">
        <v>56660590</v>
      </c>
      <c r="M24" s="8">
        <v>66593454</v>
      </c>
      <c r="N24" s="8">
        <v>176873358</v>
      </c>
      <c r="O24" s="8">
        <v>51763185</v>
      </c>
      <c r="P24" s="8">
        <v>53620114</v>
      </c>
      <c r="Q24" s="8">
        <v>53932483</v>
      </c>
      <c r="R24" s="8">
        <v>159315782</v>
      </c>
      <c r="S24" s="8"/>
      <c r="T24" s="8"/>
      <c r="U24" s="8"/>
      <c r="V24" s="8"/>
      <c r="W24" s="8">
        <v>506047478</v>
      </c>
      <c r="X24" s="8">
        <v>569371860</v>
      </c>
      <c r="Y24" s="8">
        <v>-63324382</v>
      </c>
      <c r="Z24" s="2">
        <v>-11.12</v>
      </c>
      <c r="AA24" s="6">
        <v>759165643</v>
      </c>
    </row>
    <row r="25" spans="1:27" ht="13.5">
      <c r="A25" s="25" t="s">
        <v>49</v>
      </c>
      <c r="B25" s="24"/>
      <c r="C25" s="6">
        <v>28387557</v>
      </c>
      <c r="D25" s="6"/>
      <c r="E25" s="7">
        <v>31752783</v>
      </c>
      <c r="F25" s="8">
        <v>31752783</v>
      </c>
      <c r="G25" s="8">
        <v>2439911</v>
      </c>
      <c r="H25" s="8">
        <v>2364087</v>
      </c>
      <c r="I25" s="8">
        <v>2405660</v>
      </c>
      <c r="J25" s="8">
        <v>7209658</v>
      </c>
      <c r="K25" s="8">
        <v>2387364</v>
      </c>
      <c r="L25" s="8">
        <v>2462685</v>
      </c>
      <c r="M25" s="8">
        <v>2419942</v>
      </c>
      <c r="N25" s="8">
        <v>7269991</v>
      </c>
      <c r="O25" s="8">
        <v>2438847</v>
      </c>
      <c r="P25" s="8">
        <v>2601205</v>
      </c>
      <c r="Q25" s="8">
        <v>2457594</v>
      </c>
      <c r="R25" s="8">
        <v>7497646</v>
      </c>
      <c r="S25" s="8"/>
      <c r="T25" s="8"/>
      <c r="U25" s="8"/>
      <c r="V25" s="8"/>
      <c r="W25" s="8">
        <v>21977295</v>
      </c>
      <c r="X25" s="8">
        <v>23814540</v>
      </c>
      <c r="Y25" s="8">
        <v>-1837245</v>
      </c>
      <c r="Z25" s="2">
        <v>-7.71</v>
      </c>
      <c r="AA25" s="6">
        <v>31752783</v>
      </c>
    </row>
    <row r="26" spans="1:27" ht="13.5">
      <c r="A26" s="25" t="s">
        <v>50</v>
      </c>
      <c r="B26" s="24"/>
      <c r="C26" s="6">
        <v>205848140</v>
      </c>
      <c r="D26" s="6"/>
      <c r="E26" s="7">
        <v>226000000</v>
      </c>
      <c r="F26" s="8">
        <v>222000000</v>
      </c>
      <c r="G26" s="8">
        <v>2410</v>
      </c>
      <c r="H26" s="8">
        <v>4578</v>
      </c>
      <c r="I26" s="8">
        <v>56500650</v>
      </c>
      <c r="J26" s="8">
        <v>56507638</v>
      </c>
      <c r="K26" s="8">
        <v>580</v>
      </c>
      <c r="L26" s="8">
        <v>2219</v>
      </c>
      <c r="M26" s="8"/>
      <c r="N26" s="8">
        <v>2799</v>
      </c>
      <c r="O26" s="8">
        <v>113000250</v>
      </c>
      <c r="P26" s="8">
        <v>2093</v>
      </c>
      <c r="Q26" s="8">
        <v>500</v>
      </c>
      <c r="R26" s="8">
        <v>113002843</v>
      </c>
      <c r="S26" s="8"/>
      <c r="T26" s="8"/>
      <c r="U26" s="8"/>
      <c r="V26" s="8"/>
      <c r="W26" s="8">
        <v>169513280</v>
      </c>
      <c r="X26" s="8">
        <v>166499991</v>
      </c>
      <c r="Y26" s="8">
        <v>3013289</v>
      </c>
      <c r="Z26" s="2">
        <v>1.81</v>
      </c>
      <c r="AA26" s="6">
        <v>222000000</v>
      </c>
    </row>
    <row r="27" spans="1:27" ht="13.5">
      <c r="A27" s="25" t="s">
        <v>51</v>
      </c>
      <c r="B27" s="24"/>
      <c r="C27" s="6">
        <v>61696776</v>
      </c>
      <c r="D27" s="6"/>
      <c r="E27" s="7">
        <v>71600000</v>
      </c>
      <c r="F27" s="8">
        <v>71600000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53699967</v>
      </c>
      <c r="Y27" s="8">
        <v>-53699967</v>
      </c>
      <c r="Z27" s="2">
        <v>-100</v>
      </c>
      <c r="AA27" s="6">
        <v>71600000</v>
      </c>
    </row>
    <row r="28" spans="1:27" ht="13.5">
      <c r="A28" s="25" t="s">
        <v>52</v>
      </c>
      <c r="B28" s="24"/>
      <c r="C28" s="6">
        <v>25790059</v>
      </c>
      <c r="D28" s="6"/>
      <c r="E28" s="7">
        <v>24660741</v>
      </c>
      <c r="F28" s="8">
        <v>25160741</v>
      </c>
      <c r="G28" s="8"/>
      <c r="H28" s="8"/>
      <c r="I28" s="8"/>
      <c r="J28" s="8"/>
      <c r="K28" s="8"/>
      <c r="L28" s="8"/>
      <c r="M28" s="8"/>
      <c r="N28" s="8"/>
      <c r="O28" s="8"/>
      <c r="P28" s="8">
        <v>12811409</v>
      </c>
      <c r="Q28" s="8"/>
      <c r="R28" s="8">
        <v>12811409</v>
      </c>
      <c r="S28" s="8"/>
      <c r="T28" s="8"/>
      <c r="U28" s="8"/>
      <c r="V28" s="8"/>
      <c r="W28" s="8">
        <v>12811409</v>
      </c>
      <c r="X28" s="8">
        <v>18870543</v>
      </c>
      <c r="Y28" s="8">
        <v>-6059134</v>
      </c>
      <c r="Z28" s="2">
        <v>-32.11</v>
      </c>
      <c r="AA28" s="6">
        <v>25160741</v>
      </c>
    </row>
    <row r="29" spans="1:27" ht="13.5">
      <c r="A29" s="25" t="s">
        <v>53</v>
      </c>
      <c r="B29" s="24"/>
      <c r="C29" s="6">
        <v>554437662</v>
      </c>
      <c r="D29" s="6"/>
      <c r="E29" s="7">
        <v>617500000</v>
      </c>
      <c r="F29" s="8">
        <v>631500000</v>
      </c>
      <c r="G29" s="8">
        <v>86280</v>
      </c>
      <c r="H29" s="8">
        <v>10050068</v>
      </c>
      <c r="I29" s="8">
        <v>6570172</v>
      </c>
      <c r="J29" s="8">
        <v>16706520</v>
      </c>
      <c r="K29" s="8">
        <v>74006436</v>
      </c>
      <c r="L29" s="8">
        <v>65135904</v>
      </c>
      <c r="M29" s="8">
        <v>65311797</v>
      </c>
      <c r="N29" s="8">
        <v>204454137</v>
      </c>
      <c r="O29" s="8">
        <v>12508426</v>
      </c>
      <c r="P29" s="8">
        <v>52920933</v>
      </c>
      <c r="Q29" s="8">
        <v>87081455</v>
      </c>
      <c r="R29" s="8">
        <v>152510814</v>
      </c>
      <c r="S29" s="8"/>
      <c r="T29" s="8"/>
      <c r="U29" s="8"/>
      <c r="V29" s="8"/>
      <c r="W29" s="8">
        <v>373671471</v>
      </c>
      <c r="X29" s="8">
        <v>473624991</v>
      </c>
      <c r="Y29" s="8">
        <v>-99953520</v>
      </c>
      <c r="Z29" s="2">
        <v>-21.1</v>
      </c>
      <c r="AA29" s="6">
        <v>631500000</v>
      </c>
    </row>
    <row r="30" spans="1:27" ht="13.5">
      <c r="A30" s="25" t="s">
        <v>54</v>
      </c>
      <c r="B30" s="24"/>
      <c r="C30" s="6">
        <v>159129788</v>
      </c>
      <c r="D30" s="6"/>
      <c r="E30" s="7">
        <v>191224913</v>
      </c>
      <c r="F30" s="8">
        <v>182674913</v>
      </c>
      <c r="G30" s="8">
        <v>6750354</v>
      </c>
      <c r="H30" s="8">
        <v>9987036</v>
      </c>
      <c r="I30" s="8">
        <v>16203540</v>
      </c>
      <c r="J30" s="8">
        <v>32940930</v>
      </c>
      <c r="K30" s="8">
        <v>15933688</v>
      </c>
      <c r="L30" s="8">
        <v>17395570</v>
      </c>
      <c r="M30" s="8">
        <v>10079525</v>
      </c>
      <c r="N30" s="8">
        <v>43408783</v>
      </c>
      <c r="O30" s="8">
        <v>7020666</v>
      </c>
      <c r="P30" s="8">
        <v>10432639</v>
      </c>
      <c r="Q30" s="8">
        <v>12356098</v>
      </c>
      <c r="R30" s="8">
        <v>29809403</v>
      </c>
      <c r="S30" s="8"/>
      <c r="T30" s="8"/>
      <c r="U30" s="8"/>
      <c r="V30" s="8"/>
      <c r="W30" s="8">
        <v>106159116</v>
      </c>
      <c r="X30" s="8">
        <v>137005416</v>
      </c>
      <c r="Y30" s="8">
        <v>-30846300</v>
      </c>
      <c r="Z30" s="2">
        <v>-22.51</v>
      </c>
      <c r="AA30" s="6">
        <v>182674913</v>
      </c>
    </row>
    <row r="31" spans="1:27" ht="13.5">
      <c r="A31" s="25" t="s">
        <v>55</v>
      </c>
      <c r="B31" s="24"/>
      <c r="C31" s="6">
        <v>42341831</v>
      </c>
      <c r="D31" s="6"/>
      <c r="E31" s="7">
        <v>51604500</v>
      </c>
      <c r="F31" s="8">
        <v>43004500</v>
      </c>
      <c r="G31" s="8">
        <v>1872493</v>
      </c>
      <c r="H31" s="8">
        <v>3227093</v>
      </c>
      <c r="I31" s="8">
        <v>3992372</v>
      </c>
      <c r="J31" s="8">
        <v>9091958</v>
      </c>
      <c r="K31" s="8">
        <v>2876060</v>
      </c>
      <c r="L31" s="8">
        <v>3055298</v>
      </c>
      <c r="M31" s="8">
        <v>1668178</v>
      </c>
      <c r="N31" s="8">
        <v>7599536</v>
      </c>
      <c r="O31" s="8">
        <v>4251579</v>
      </c>
      <c r="P31" s="8">
        <v>502499</v>
      </c>
      <c r="Q31" s="8">
        <v>3602988</v>
      </c>
      <c r="R31" s="8">
        <v>8357066</v>
      </c>
      <c r="S31" s="8"/>
      <c r="T31" s="8"/>
      <c r="U31" s="8"/>
      <c r="V31" s="8"/>
      <c r="W31" s="8">
        <v>25048560</v>
      </c>
      <c r="X31" s="8">
        <v>32253246</v>
      </c>
      <c r="Y31" s="8">
        <v>-7204686</v>
      </c>
      <c r="Z31" s="2">
        <v>-22.34</v>
      </c>
      <c r="AA31" s="6">
        <v>43004500</v>
      </c>
    </row>
    <row r="32" spans="1:27" ht="13.5">
      <c r="A32" s="25" t="s">
        <v>43</v>
      </c>
      <c r="B32" s="24"/>
      <c r="C32" s="6">
        <v>3940283</v>
      </c>
      <c r="D32" s="6"/>
      <c r="E32" s="7">
        <v>7670000</v>
      </c>
      <c r="F32" s="8">
        <v>4170000</v>
      </c>
      <c r="G32" s="8">
        <v>254400</v>
      </c>
      <c r="H32" s="8">
        <v>128665</v>
      </c>
      <c r="I32" s="8">
        <v>536058</v>
      </c>
      <c r="J32" s="8">
        <v>919123</v>
      </c>
      <c r="K32" s="8">
        <v>3889</v>
      </c>
      <c r="L32" s="8">
        <v>522643</v>
      </c>
      <c r="M32" s="8">
        <v>400</v>
      </c>
      <c r="N32" s="8">
        <v>526932</v>
      </c>
      <c r="O32" s="8">
        <v>120000</v>
      </c>
      <c r="P32" s="8">
        <v>518000</v>
      </c>
      <c r="Q32" s="8">
        <v>72425</v>
      </c>
      <c r="R32" s="8">
        <v>710425</v>
      </c>
      <c r="S32" s="8"/>
      <c r="T32" s="8"/>
      <c r="U32" s="8"/>
      <c r="V32" s="8"/>
      <c r="W32" s="8">
        <v>2156480</v>
      </c>
      <c r="X32" s="8">
        <v>3127482</v>
      </c>
      <c r="Y32" s="8">
        <v>-971002</v>
      </c>
      <c r="Z32" s="2">
        <v>-31.05</v>
      </c>
      <c r="AA32" s="6">
        <v>4170000</v>
      </c>
    </row>
    <row r="33" spans="1:27" ht="13.5">
      <c r="A33" s="25" t="s">
        <v>56</v>
      </c>
      <c r="B33" s="24"/>
      <c r="C33" s="6">
        <v>90334387</v>
      </c>
      <c r="D33" s="6"/>
      <c r="E33" s="7">
        <v>201231233</v>
      </c>
      <c r="F33" s="8">
        <v>120326568</v>
      </c>
      <c r="G33" s="8">
        <v>6038298</v>
      </c>
      <c r="H33" s="8">
        <v>16740337</v>
      </c>
      <c r="I33" s="8">
        <v>15139747</v>
      </c>
      <c r="J33" s="8">
        <v>37918382</v>
      </c>
      <c r="K33" s="8">
        <v>20984241</v>
      </c>
      <c r="L33" s="8">
        <v>22927857</v>
      </c>
      <c r="M33" s="8">
        <v>14846452</v>
      </c>
      <c r="N33" s="8">
        <v>58758550</v>
      </c>
      <c r="O33" s="8">
        <v>7774713</v>
      </c>
      <c r="P33" s="8">
        <v>-33478627</v>
      </c>
      <c r="Q33" s="8">
        <v>14731319</v>
      </c>
      <c r="R33" s="8">
        <v>-10972595</v>
      </c>
      <c r="S33" s="8"/>
      <c r="T33" s="8"/>
      <c r="U33" s="8"/>
      <c r="V33" s="8"/>
      <c r="W33" s="8">
        <v>85704337</v>
      </c>
      <c r="X33" s="8">
        <v>90242667</v>
      </c>
      <c r="Y33" s="8">
        <v>-4538330</v>
      </c>
      <c r="Z33" s="2">
        <v>-5.03</v>
      </c>
      <c r="AA33" s="6">
        <v>120326568</v>
      </c>
    </row>
    <row r="34" spans="1:27" ht="13.5">
      <c r="A34" s="23" t="s">
        <v>57</v>
      </c>
      <c r="B34" s="29"/>
      <c r="C34" s="6">
        <v>513691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1860985456</v>
      </c>
      <c r="D35" s="33">
        <f>SUM(D24:D34)</f>
        <v>0</v>
      </c>
      <c r="E35" s="34">
        <f t="shared" si="1"/>
        <v>2194209813</v>
      </c>
      <c r="F35" s="35">
        <f t="shared" si="1"/>
        <v>2091355148</v>
      </c>
      <c r="G35" s="35">
        <f t="shared" si="1"/>
        <v>71434332</v>
      </c>
      <c r="H35" s="35">
        <f t="shared" si="1"/>
        <v>100297523</v>
      </c>
      <c r="I35" s="35">
        <f t="shared" si="1"/>
        <v>159420692</v>
      </c>
      <c r="J35" s="35">
        <f t="shared" si="1"/>
        <v>331152547</v>
      </c>
      <c r="K35" s="35">
        <f t="shared" si="1"/>
        <v>169811572</v>
      </c>
      <c r="L35" s="35">
        <f t="shared" si="1"/>
        <v>168162766</v>
      </c>
      <c r="M35" s="35">
        <f t="shared" si="1"/>
        <v>160919748</v>
      </c>
      <c r="N35" s="35">
        <f t="shared" si="1"/>
        <v>498894086</v>
      </c>
      <c r="O35" s="35">
        <f t="shared" si="1"/>
        <v>198877666</v>
      </c>
      <c r="P35" s="35">
        <f t="shared" si="1"/>
        <v>99930265</v>
      </c>
      <c r="Q35" s="35">
        <f t="shared" si="1"/>
        <v>174234862</v>
      </c>
      <c r="R35" s="35">
        <f t="shared" si="1"/>
        <v>473042793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1303089426</v>
      </c>
      <c r="X35" s="35">
        <f t="shared" si="1"/>
        <v>1568510703</v>
      </c>
      <c r="Y35" s="35">
        <f t="shared" si="1"/>
        <v>-265421277</v>
      </c>
      <c r="Z35" s="36">
        <f>+IF(X35&lt;&gt;0,+(Y35/X35)*100,0)</f>
        <v>-16.921865849709793</v>
      </c>
      <c r="AA35" s="33">
        <f>SUM(AA24:AA34)</f>
        <v>2091355148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-27351905</v>
      </c>
      <c r="D37" s="46">
        <f>+D21-D35</f>
        <v>0</v>
      </c>
      <c r="E37" s="47">
        <f t="shared" si="2"/>
        <v>9401919</v>
      </c>
      <c r="F37" s="48">
        <f t="shared" si="2"/>
        <v>10201919</v>
      </c>
      <c r="G37" s="48">
        <f t="shared" si="2"/>
        <v>176204736</v>
      </c>
      <c r="H37" s="48">
        <f t="shared" si="2"/>
        <v>180081561</v>
      </c>
      <c r="I37" s="48">
        <f t="shared" si="2"/>
        <v>-5760752</v>
      </c>
      <c r="J37" s="48">
        <f t="shared" si="2"/>
        <v>350525545</v>
      </c>
      <c r="K37" s="48">
        <f t="shared" si="2"/>
        <v>-26740279</v>
      </c>
      <c r="L37" s="48">
        <f t="shared" si="2"/>
        <v>-11465319</v>
      </c>
      <c r="M37" s="48">
        <f t="shared" si="2"/>
        <v>29285130</v>
      </c>
      <c r="N37" s="48">
        <f t="shared" si="2"/>
        <v>-8920468</v>
      </c>
      <c r="O37" s="48">
        <f t="shared" si="2"/>
        <v>-26966787</v>
      </c>
      <c r="P37" s="48">
        <f t="shared" si="2"/>
        <v>-28006452</v>
      </c>
      <c r="Q37" s="48">
        <f t="shared" si="2"/>
        <v>-38674791</v>
      </c>
      <c r="R37" s="48">
        <f t="shared" si="2"/>
        <v>-93648030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247957047</v>
      </c>
      <c r="X37" s="48">
        <f>IF(F21=F35,0,X21-X35)</f>
        <v>7656858</v>
      </c>
      <c r="Y37" s="48">
        <f t="shared" si="2"/>
        <v>240300189</v>
      </c>
      <c r="Z37" s="49">
        <f>+IF(X37&lt;&gt;0,+(Y37/X37)*100,0)</f>
        <v>3138.36548882061</v>
      </c>
      <c r="AA37" s="46">
        <f>+AA21-AA35</f>
        <v>10201919</v>
      </c>
    </row>
    <row r="38" spans="1:27" ht="22.5" customHeight="1">
      <c r="A38" s="50" t="s">
        <v>60</v>
      </c>
      <c r="B38" s="29"/>
      <c r="C38" s="6">
        <v>197253603</v>
      </c>
      <c r="D38" s="6"/>
      <c r="E38" s="7">
        <v>157285000</v>
      </c>
      <c r="F38" s="8">
        <v>172136147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129102084</v>
      </c>
      <c r="Y38" s="8">
        <v>-129102084</v>
      </c>
      <c r="Z38" s="2">
        <v>-100</v>
      </c>
      <c r="AA38" s="6">
        <v>172136147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169901698</v>
      </c>
      <c r="D41" s="56">
        <f>SUM(D37:D40)</f>
        <v>0</v>
      </c>
      <c r="E41" s="57">
        <f t="shared" si="3"/>
        <v>166686919</v>
      </c>
      <c r="F41" s="58">
        <f t="shared" si="3"/>
        <v>182338066</v>
      </c>
      <c r="G41" s="58">
        <f t="shared" si="3"/>
        <v>176204736</v>
      </c>
      <c r="H41" s="58">
        <f t="shared" si="3"/>
        <v>180081561</v>
      </c>
      <c r="I41" s="58">
        <f t="shared" si="3"/>
        <v>-5760752</v>
      </c>
      <c r="J41" s="58">
        <f t="shared" si="3"/>
        <v>350525545</v>
      </c>
      <c r="K41" s="58">
        <f t="shared" si="3"/>
        <v>-26740279</v>
      </c>
      <c r="L41" s="58">
        <f t="shared" si="3"/>
        <v>-11465319</v>
      </c>
      <c r="M41" s="58">
        <f t="shared" si="3"/>
        <v>29285130</v>
      </c>
      <c r="N41" s="58">
        <f t="shared" si="3"/>
        <v>-8920468</v>
      </c>
      <c r="O41" s="58">
        <f t="shared" si="3"/>
        <v>-26966787</v>
      </c>
      <c r="P41" s="58">
        <f t="shared" si="3"/>
        <v>-28006452</v>
      </c>
      <c r="Q41" s="58">
        <f t="shared" si="3"/>
        <v>-38674791</v>
      </c>
      <c r="R41" s="58">
        <f t="shared" si="3"/>
        <v>-93648030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247957047</v>
      </c>
      <c r="X41" s="58">
        <f t="shared" si="3"/>
        <v>136758942</v>
      </c>
      <c r="Y41" s="58">
        <f t="shared" si="3"/>
        <v>111198105</v>
      </c>
      <c r="Z41" s="59">
        <f>+IF(X41&lt;&gt;0,+(Y41/X41)*100,0)</f>
        <v>81.30956804272441</v>
      </c>
      <c r="AA41" s="56">
        <f>SUM(AA37:AA40)</f>
        <v>182338066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169901698</v>
      </c>
      <c r="D43" s="64">
        <f>+D41-D42</f>
        <v>0</v>
      </c>
      <c r="E43" s="65">
        <f t="shared" si="4"/>
        <v>166686919</v>
      </c>
      <c r="F43" s="66">
        <f t="shared" si="4"/>
        <v>182338066</v>
      </c>
      <c r="G43" s="66">
        <f t="shared" si="4"/>
        <v>176204736</v>
      </c>
      <c r="H43" s="66">
        <f t="shared" si="4"/>
        <v>180081561</v>
      </c>
      <c r="I43" s="66">
        <f t="shared" si="4"/>
        <v>-5760752</v>
      </c>
      <c r="J43" s="66">
        <f t="shared" si="4"/>
        <v>350525545</v>
      </c>
      <c r="K43" s="66">
        <f t="shared" si="4"/>
        <v>-26740279</v>
      </c>
      <c r="L43" s="66">
        <f t="shared" si="4"/>
        <v>-11465319</v>
      </c>
      <c r="M43" s="66">
        <f t="shared" si="4"/>
        <v>29285130</v>
      </c>
      <c r="N43" s="66">
        <f t="shared" si="4"/>
        <v>-8920468</v>
      </c>
      <c r="O43" s="66">
        <f t="shared" si="4"/>
        <v>-26966787</v>
      </c>
      <c r="P43" s="66">
        <f t="shared" si="4"/>
        <v>-28006452</v>
      </c>
      <c r="Q43" s="66">
        <f t="shared" si="4"/>
        <v>-38674791</v>
      </c>
      <c r="R43" s="66">
        <f t="shared" si="4"/>
        <v>-93648030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247957047</v>
      </c>
      <c r="X43" s="66">
        <f t="shared" si="4"/>
        <v>136758942</v>
      </c>
      <c r="Y43" s="66">
        <f t="shared" si="4"/>
        <v>111198105</v>
      </c>
      <c r="Z43" s="67">
        <f>+IF(X43&lt;&gt;0,+(Y43/X43)*100,0)</f>
        <v>81.30956804272441</v>
      </c>
      <c r="AA43" s="64">
        <f>+AA41-AA42</f>
        <v>182338066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169901698</v>
      </c>
      <c r="D45" s="56">
        <f>SUM(D43:D44)</f>
        <v>0</v>
      </c>
      <c r="E45" s="57">
        <f t="shared" si="5"/>
        <v>166686919</v>
      </c>
      <c r="F45" s="58">
        <f t="shared" si="5"/>
        <v>182338066</v>
      </c>
      <c r="G45" s="58">
        <f t="shared" si="5"/>
        <v>176204736</v>
      </c>
      <c r="H45" s="58">
        <f t="shared" si="5"/>
        <v>180081561</v>
      </c>
      <c r="I45" s="58">
        <f t="shared" si="5"/>
        <v>-5760752</v>
      </c>
      <c r="J45" s="58">
        <f t="shared" si="5"/>
        <v>350525545</v>
      </c>
      <c r="K45" s="58">
        <f t="shared" si="5"/>
        <v>-26740279</v>
      </c>
      <c r="L45" s="58">
        <f t="shared" si="5"/>
        <v>-11465319</v>
      </c>
      <c r="M45" s="58">
        <f t="shared" si="5"/>
        <v>29285130</v>
      </c>
      <c r="N45" s="58">
        <f t="shared" si="5"/>
        <v>-8920468</v>
      </c>
      <c r="O45" s="58">
        <f t="shared" si="5"/>
        <v>-26966787</v>
      </c>
      <c r="P45" s="58">
        <f t="shared" si="5"/>
        <v>-28006452</v>
      </c>
      <c r="Q45" s="58">
        <f t="shared" si="5"/>
        <v>-38674791</v>
      </c>
      <c r="R45" s="58">
        <f t="shared" si="5"/>
        <v>-93648030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247957047</v>
      </c>
      <c r="X45" s="58">
        <f t="shared" si="5"/>
        <v>136758942</v>
      </c>
      <c r="Y45" s="58">
        <f t="shared" si="5"/>
        <v>111198105</v>
      </c>
      <c r="Z45" s="59">
        <f>+IF(X45&lt;&gt;0,+(Y45/X45)*100,0)</f>
        <v>81.30956804272441</v>
      </c>
      <c r="AA45" s="56">
        <f>SUM(AA43:AA44)</f>
        <v>182338066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169901698</v>
      </c>
      <c r="D47" s="71">
        <f>SUM(D45:D46)</f>
        <v>0</v>
      </c>
      <c r="E47" s="72">
        <f t="shared" si="6"/>
        <v>166686919</v>
      </c>
      <c r="F47" s="73">
        <f t="shared" si="6"/>
        <v>182338066</v>
      </c>
      <c r="G47" s="73">
        <f t="shared" si="6"/>
        <v>176204736</v>
      </c>
      <c r="H47" s="74">
        <f t="shared" si="6"/>
        <v>180081561</v>
      </c>
      <c r="I47" s="74">
        <f t="shared" si="6"/>
        <v>-5760752</v>
      </c>
      <c r="J47" s="74">
        <f t="shared" si="6"/>
        <v>350525545</v>
      </c>
      <c r="K47" s="74">
        <f t="shared" si="6"/>
        <v>-26740279</v>
      </c>
      <c r="L47" s="74">
        <f t="shared" si="6"/>
        <v>-11465319</v>
      </c>
      <c r="M47" s="73">
        <f t="shared" si="6"/>
        <v>29285130</v>
      </c>
      <c r="N47" s="73">
        <f t="shared" si="6"/>
        <v>-8920468</v>
      </c>
      <c r="O47" s="74">
        <f t="shared" si="6"/>
        <v>-26966787</v>
      </c>
      <c r="P47" s="74">
        <f t="shared" si="6"/>
        <v>-28006452</v>
      </c>
      <c r="Q47" s="74">
        <f t="shared" si="6"/>
        <v>-38674791</v>
      </c>
      <c r="R47" s="74">
        <f t="shared" si="6"/>
        <v>-93648030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247957047</v>
      </c>
      <c r="X47" s="74">
        <f t="shared" si="6"/>
        <v>136758942</v>
      </c>
      <c r="Y47" s="74">
        <f t="shared" si="6"/>
        <v>111198105</v>
      </c>
      <c r="Z47" s="75">
        <f>+IF(X47&lt;&gt;0,+(Y47/X47)*100,0)</f>
        <v>81.30956804272441</v>
      </c>
      <c r="AA47" s="76">
        <f>SUM(AA45:AA46)</f>
        <v>182338066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250693882</v>
      </c>
      <c r="D5" s="6"/>
      <c r="E5" s="7">
        <v>270000001</v>
      </c>
      <c r="F5" s="8">
        <v>350000001</v>
      </c>
      <c r="G5" s="8">
        <v>30227143</v>
      </c>
      <c r="H5" s="8">
        <v>29722884</v>
      </c>
      <c r="I5" s="8">
        <v>29754709</v>
      </c>
      <c r="J5" s="8">
        <v>89704736</v>
      </c>
      <c r="K5" s="8">
        <v>30064118</v>
      </c>
      <c r="L5" s="8">
        <v>31209940</v>
      </c>
      <c r="M5" s="8">
        <v>27548521</v>
      </c>
      <c r="N5" s="8">
        <v>88822579</v>
      </c>
      <c r="O5" s="8">
        <v>29615367</v>
      </c>
      <c r="P5" s="8">
        <v>27580659</v>
      </c>
      <c r="Q5" s="8">
        <v>24816537</v>
      </c>
      <c r="R5" s="8">
        <v>82012563</v>
      </c>
      <c r="S5" s="8"/>
      <c r="T5" s="8"/>
      <c r="U5" s="8"/>
      <c r="V5" s="8"/>
      <c r="W5" s="8">
        <v>260539878</v>
      </c>
      <c r="X5" s="8">
        <v>262499967</v>
      </c>
      <c r="Y5" s="8">
        <v>-1960089</v>
      </c>
      <c r="Z5" s="2">
        <v>-0.75</v>
      </c>
      <c r="AA5" s="6">
        <v>350000001</v>
      </c>
    </row>
    <row r="6" spans="1:27" ht="13.5">
      <c r="A6" s="23" t="s">
        <v>32</v>
      </c>
      <c r="B6" s="24"/>
      <c r="C6" s="6">
        <v>403670121</v>
      </c>
      <c r="D6" s="6"/>
      <c r="E6" s="7">
        <v>475000000</v>
      </c>
      <c r="F6" s="8">
        <v>475000000</v>
      </c>
      <c r="G6" s="8">
        <v>34510466</v>
      </c>
      <c r="H6" s="8">
        <v>26906801</v>
      </c>
      <c r="I6" s="8">
        <v>40121817</v>
      </c>
      <c r="J6" s="8">
        <v>101539084</v>
      </c>
      <c r="K6" s="8">
        <v>41012799</v>
      </c>
      <c r="L6" s="8">
        <v>43794832</v>
      </c>
      <c r="M6" s="8">
        <v>39211902</v>
      </c>
      <c r="N6" s="8">
        <v>124019533</v>
      </c>
      <c r="O6" s="8">
        <v>32549428</v>
      </c>
      <c r="P6" s="8">
        <v>47302552</v>
      </c>
      <c r="Q6" s="8">
        <v>37377537</v>
      </c>
      <c r="R6" s="8">
        <v>117229517</v>
      </c>
      <c r="S6" s="8"/>
      <c r="T6" s="8"/>
      <c r="U6" s="8"/>
      <c r="V6" s="8"/>
      <c r="W6" s="8">
        <v>342788134</v>
      </c>
      <c r="X6" s="8">
        <v>356249970</v>
      </c>
      <c r="Y6" s="8">
        <v>-13461836</v>
      </c>
      <c r="Z6" s="2">
        <v>-3.78</v>
      </c>
      <c r="AA6" s="6">
        <v>475000000</v>
      </c>
    </row>
    <row r="7" spans="1:27" ht="13.5">
      <c r="A7" s="25" t="s">
        <v>33</v>
      </c>
      <c r="B7" s="24"/>
      <c r="C7" s="6">
        <v>166370439</v>
      </c>
      <c r="D7" s="6"/>
      <c r="E7" s="7">
        <v>161600000</v>
      </c>
      <c r="F7" s="8">
        <v>161600000</v>
      </c>
      <c r="G7" s="8">
        <v>13148589</v>
      </c>
      <c r="H7" s="8">
        <v>3298984</v>
      </c>
      <c r="I7" s="8">
        <v>15968462</v>
      </c>
      <c r="J7" s="8">
        <v>32416035</v>
      </c>
      <c r="K7" s="8">
        <v>15486913</v>
      </c>
      <c r="L7" s="8">
        <v>18600246</v>
      </c>
      <c r="M7" s="8">
        <v>12075485</v>
      </c>
      <c r="N7" s="8">
        <v>46162644</v>
      </c>
      <c r="O7" s="8">
        <v>15324282</v>
      </c>
      <c r="P7" s="8">
        <v>13884190</v>
      </c>
      <c r="Q7" s="8">
        <v>14168738</v>
      </c>
      <c r="R7" s="8">
        <v>43377210</v>
      </c>
      <c r="S7" s="8"/>
      <c r="T7" s="8"/>
      <c r="U7" s="8"/>
      <c r="V7" s="8"/>
      <c r="W7" s="8">
        <v>121955889</v>
      </c>
      <c r="X7" s="8">
        <v>121199994</v>
      </c>
      <c r="Y7" s="8">
        <v>755895</v>
      </c>
      <c r="Z7" s="2">
        <v>0.62</v>
      </c>
      <c r="AA7" s="6">
        <v>161600000</v>
      </c>
    </row>
    <row r="8" spans="1:27" ht="13.5">
      <c r="A8" s="25" t="s">
        <v>34</v>
      </c>
      <c r="B8" s="24"/>
      <c r="C8" s="6">
        <v>47597635</v>
      </c>
      <c r="D8" s="6"/>
      <c r="E8" s="7">
        <v>52275000</v>
      </c>
      <c r="F8" s="8">
        <v>52275000</v>
      </c>
      <c r="G8" s="8">
        <v>4092417</v>
      </c>
      <c r="H8" s="8">
        <v>611407</v>
      </c>
      <c r="I8" s="8">
        <v>6620973</v>
      </c>
      <c r="J8" s="8">
        <v>11324797</v>
      </c>
      <c r="K8" s="8">
        <v>4782883</v>
      </c>
      <c r="L8" s="8">
        <v>6589327</v>
      </c>
      <c r="M8" s="8">
        <v>3431559</v>
      </c>
      <c r="N8" s="8">
        <v>14803769</v>
      </c>
      <c r="O8" s="8">
        <v>4518994</v>
      </c>
      <c r="P8" s="8">
        <v>4275046</v>
      </c>
      <c r="Q8" s="8">
        <v>4925380</v>
      </c>
      <c r="R8" s="8">
        <v>13719420</v>
      </c>
      <c r="S8" s="8"/>
      <c r="T8" s="8"/>
      <c r="U8" s="8"/>
      <c r="V8" s="8"/>
      <c r="W8" s="8">
        <v>39847986</v>
      </c>
      <c r="X8" s="8">
        <v>39206250</v>
      </c>
      <c r="Y8" s="8">
        <v>641736</v>
      </c>
      <c r="Z8" s="2">
        <v>1.64</v>
      </c>
      <c r="AA8" s="6">
        <v>52275000</v>
      </c>
    </row>
    <row r="9" spans="1:27" ht="13.5">
      <c r="A9" s="25" t="s">
        <v>35</v>
      </c>
      <c r="B9" s="24"/>
      <c r="C9" s="6">
        <v>46119712</v>
      </c>
      <c r="D9" s="6"/>
      <c r="E9" s="7">
        <v>53000000</v>
      </c>
      <c r="F9" s="8">
        <v>53000000</v>
      </c>
      <c r="G9" s="8">
        <v>4519588</v>
      </c>
      <c r="H9" s="8">
        <v>5131766</v>
      </c>
      <c r="I9" s="8">
        <v>4199944</v>
      </c>
      <c r="J9" s="8">
        <v>13851298</v>
      </c>
      <c r="K9" s="8">
        <v>4996992</v>
      </c>
      <c r="L9" s="8">
        <v>4285755</v>
      </c>
      <c r="M9" s="8">
        <v>4679774</v>
      </c>
      <c r="N9" s="8">
        <v>13962521</v>
      </c>
      <c r="O9" s="8">
        <v>4195706</v>
      </c>
      <c r="P9" s="8">
        <v>4648067</v>
      </c>
      <c r="Q9" s="8">
        <v>4686921</v>
      </c>
      <c r="R9" s="8">
        <v>13530694</v>
      </c>
      <c r="S9" s="8"/>
      <c r="T9" s="8"/>
      <c r="U9" s="8"/>
      <c r="V9" s="8"/>
      <c r="W9" s="8">
        <v>41344513</v>
      </c>
      <c r="X9" s="8">
        <v>39749994</v>
      </c>
      <c r="Y9" s="8">
        <v>1594519</v>
      </c>
      <c r="Z9" s="2">
        <v>4.01</v>
      </c>
      <c r="AA9" s="6">
        <v>53000000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1019603</v>
      </c>
      <c r="D11" s="6"/>
      <c r="E11" s="7">
        <v>1385846</v>
      </c>
      <c r="F11" s="8">
        <v>1385846</v>
      </c>
      <c r="G11" s="8"/>
      <c r="H11" s="8">
        <v>216942</v>
      </c>
      <c r="I11" s="8">
        <v>9452</v>
      </c>
      <c r="J11" s="8">
        <v>226394</v>
      </c>
      <c r="K11" s="8">
        <v>109128</v>
      </c>
      <c r="L11" s="8">
        <v>106914</v>
      </c>
      <c r="M11" s="8">
        <v>81704</v>
      </c>
      <c r="N11" s="8">
        <v>297746</v>
      </c>
      <c r="O11" s="8">
        <v>1782</v>
      </c>
      <c r="P11" s="8">
        <v>190364</v>
      </c>
      <c r="Q11" s="8">
        <v>36614</v>
      </c>
      <c r="R11" s="8">
        <v>228760</v>
      </c>
      <c r="S11" s="8"/>
      <c r="T11" s="8"/>
      <c r="U11" s="8"/>
      <c r="V11" s="8"/>
      <c r="W11" s="8">
        <v>752900</v>
      </c>
      <c r="X11" s="8">
        <v>1039374</v>
      </c>
      <c r="Y11" s="8">
        <v>-286474</v>
      </c>
      <c r="Z11" s="2">
        <v>-27.56</v>
      </c>
      <c r="AA11" s="6">
        <v>1385846</v>
      </c>
    </row>
    <row r="12" spans="1:27" ht="13.5">
      <c r="A12" s="25" t="s">
        <v>37</v>
      </c>
      <c r="B12" s="29"/>
      <c r="C12" s="6">
        <v>5843411</v>
      </c>
      <c r="D12" s="6"/>
      <c r="E12" s="7">
        <v>6732000</v>
      </c>
      <c r="F12" s="8">
        <v>6732000</v>
      </c>
      <c r="G12" s="8"/>
      <c r="H12" s="8">
        <v>743961</v>
      </c>
      <c r="I12" s="8">
        <v>579732</v>
      </c>
      <c r="J12" s="8">
        <v>1323693</v>
      </c>
      <c r="K12" s="8">
        <v>304801</v>
      </c>
      <c r="L12" s="8"/>
      <c r="M12" s="8">
        <v>336373</v>
      </c>
      <c r="N12" s="8">
        <v>641174</v>
      </c>
      <c r="O12" s="8">
        <v>160079</v>
      </c>
      <c r="P12" s="8">
        <v>107302</v>
      </c>
      <c r="Q12" s="8">
        <v>116254</v>
      </c>
      <c r="R12" s="8">
        <v>383635</v>
      </c>
      <c r="S12" s="8"/>
      <c r="T12" s="8"/>
      <c r="U12" s="8"/>
      <c r="V12" s="8"/>
      <c r="W12" s="8">
        <v>2348502</v>
      </c>
      <c r="X12" s="8">
        <v>5048991</v>
      </c>
      <c r="Y12" s="8">
        <v>-2700489</v>
      </c>
      <c r="Z12" s="2">
        <v>-53.49</v>
      </c>
      <c r="AA12" s="6">
        <v>6732000</v>
      </c>
    </row>
    <row r="13" spans="1:27" ht="13.5">
      <c r="A13" s="23" t="s">
        <v>38</v>
      </c>
      <c r="B13" s="29"/>
      <c r="C13" s="6">
        <v>56828059</v>
      </c>
      <c r="D13" s="6"/>
      <c r="E13" s="7">
        <v>91112389</v>
      </c>
      <c r="F13" s="8">
        <v>91112389</v>
      </c>
      <c r="G13" s="8">
        <v>10268174</v>
      </c>
      <c r="H13" s="8">
        <v>10560263</v>
      </c>
      <c r="I13" s="8">
        <v>10250579</v>
      </c>
      <c r="J13" s="8">
        <v>31079016</v>
      </c>
      <c r="K13" s="8">
        <v>10770810</v>
      </c>
      <c r="L13" s="8">
        <v>8390912</v>
      </c>
      <c r="M13" s="8">
        <v>11261911</v>
      </c>
      <c r="N13" s="8">
        <v>30423633</v>
      </c>
      <c r="O13" s="8">
        <v>11598560</v>
      </c>
      <c r="P13" s="8">
        <v>11762759</v>
      </c>
      <c r="Q13" s="8">
        <v>11766168</v>
      </c>
      <c r="R13" s="8">
        <v>35127487</v>
      </c>
      <c r="S13" s="8"/>
      <c r="T13" s="8"/>
      <c r="U13" s="8"/>
      <c r="V13" s="8"/>
      <c r="W13" s="8">
        <v>96630136</v>
      </c>
      <c r="X13" s="8">
        <v>68334273</v>
      </c>
      <c r="Y13" s="8">
        <v>28295863</v>
      </c>
      <c r="Z13" s="2">
        <v>41.41</v>
      </c>
      <c r="AA13" s="6">
        <v>91112389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155622</v>
      </c>
      <c r="D15" s="6"/>
      <c r="E15" s="7">
        <v>1001000</v>
      </c>
      <c r="F15" s="8">
        <v>1001000</v>
      </c>
      <c r="G15" s="8"/>
      <c r="H15" s="8">
        <v>831</v>
      </c>
      <c r="I15" s="8">
        <v>256</v>
      </c>
      <c r="J15" s="8">
        <v>1087</v>
      </c>
      <c r="K15" s="8">
        <v>82</v>
      </c>
      <c r="L15" s="8">
        <v>31</v>
      </c>
      <c r="M15" s="8"/>
      <c r="N15" s="8">
        <v>113</v>
      </c>
      <c r="O15" s="8">
        <v>2322</v>
      </c>
      <c r="P15" s="8">
        <v>7187</v>
      </c>
      <c r="Q15" s="8"/>
      <c r="R15" s="8">
        <v>9509</v>
      </c>
      <c r="S15" s="8"/>
      <c r="T15" s="8"/>
      <c r="U15" s="8"/>
      <c r="V15" s="8"/>
      <c r="W15" s="8">
        <v>10709</v>
      </c>
      <c r="X15" s="8">
        <v>750744</v>
      </c>
      <c r="Y15" s="8">
        <v>-740035</v>
      </c>
      <c r="Z15" s="2">
        <v>-98.57</v>
      </c>
      <c r="AA15" s="6">
        <v>1001000</v>
      </c>
    </row>
    <row r="16" spans="1:27" ht="13.5">
      <c r="A16" s="23" t="s">
        <v>41</v>
      </c>
      <c r="B16" s="29"/>
      <c r="C16" s="6">
        <v>6723668</v>
      </c>
      <c r="D16" s="6"/>
      <c r="E16" s="7">
        <v>2126587</v>
      </c>
      <c r="F16" s="8">
        <v>2126587</v>
      </c>
      <c r="G16" s="8">
        <v>72631</v>
      </c>
      <c r="H16" s="8">
        <v>1044</v>
      </c>
      <c r="I16" s="8">
        <v>378</v>
      </c>
      <c r="J16" s="8">
        <v>74053</v>
      </c>
      <c r="K16" s="8">
        <v>23421</v>
      </c>
      <c r="L16" s="8">
        <v>10646</v>
      </c>
      <c r="M16" s="8">
        <v>187</v>
      </c>
      <c r="N16" s="8">
        <v>34254</v>
      </c>
      <c r="O16" s="8">
        <v>2522</v>
      </c>
      <c r="P16" s="8">
        <v>187</v>
      </c>
      <c r="Q16" s="8"/>
      <c r="R16" s="8">
        <v>2709</v>
      </c>
      <c r="S16" s="8"/>
      <c r="T16" s="8"/>
      <c r="U16" s="8"/>
      <c r="V16" s="8"/>
      <c r="W16" s="8">
        <v>111016</v>
      </c>
      <c r="X16" s="8">
        <v>1594926</v>
      </c>
      <c r="Y16" s="8">
        <v>-1483910</v>
      </c>
      <c r="Z16" s="2">
        <v>-93.04</v>
      </c>
      <c r="AA16" s="6">
        <v>2126587</v>
      </c>
    </row>
    <row r="17" spans="1:27" ht="13.5">
      <c r="A17" s="23" t="s">
        <v>42</v>
      </c>
      <c r="B17" s="29"/>
      <c r="C17" s="6">
        <v>13215741</v>
      </c>
      <c r="D17" s="6"/>
      <c r="E17" s="7">
        <v>12000000</v>
      </c>
      <c r="F17" s="8">
        <v>12000000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9000000</v>
      </c>
      <c r="Y17" s="8">
        <v>-9000000</v>
      </c>
      <c r="Z17" s="2">
        <v>-100</v>
      </c>
      <c r="AA17" s="6">
        <v>12000000</v>
      </c>
    </row>
    <row r="18" spans="1:27" ht="13.5">
      <c r="A18" s="23" t="s">
        <v>43</v>
      </c>
      <c r="B18" s="29"/>
      <c r="C18" s="6">
        <v>854731930</v>
      </c>
      <c r="D18" s="6"/>
      <c r="E18" s="7">
        <v>699244000</v>
      </c>
      <c r="F18" s="8">
        <v>699244000</v>
      </c>
      <c r="G18" s="8"/>
      <c r="H18" s="8"/>
      <c r="I18" s="8">
        <v>289836000</v>
      </c>
      <c r="J18" s="8">
        <v>289836000</v>
      </c>
      <c r="K18" s="8"/>
      <c r="L18" s="8"/>
      <c r="M18" s="8">
        <v>215422000</v>
      </c>
      <c r="N18" s="8">
        <v>215422000</v>
      </c>
      <c r="O18" s="8"/>
      <c r="P18" s="8"/>
      <c r="Q18" s="8"/>
      <c r="R18" s="8"/>
      <c r="S18" s="8"/>
      <c r="T18" s="8"/>
      <c r="U18" s="8"/>
      <c r="V18" s="8"/>
      <c r="W18" s="8">
        <v>505258000</v>
      </c>
      <c r="X18" s="8">
        <v>524432988</v>
      </c>
      <c r="Y18" s="8">
        <v>-19174988</v>
      </c>
      <c r="Z18" s="2">
        <v>-3.66</v>
      </c>
      <c r="AA18" s="6">
        <v>699244000</v>
      </c>
    </row>
    <row r="19" spans="1:27" ht="13.5">
      <c r="A19" s="23" t="s">
        <v>44</v>
      </c>
      <c r="B19" s="29"/>
      <c r="C19" s="6">
        <v>3806339</v>
      </c>
      <c r="D19" s="6"/>
      <c r="E19" s="7">
        <v>3578567</v>
      </c>
      <c r="F19" s="26">
        <v>3578567</v>
      </c>
      <c r="G19" s="26">
        <v>120449</v>
      </c>
      <c r="H19" s="26">
        <v>648619</v>
      </c>
      <c r="I19" s="26">
        <v>245397</v>
      </c>
      <c r="J19" s="26">
        <v>1014465</v>
      </c>
      <c r="K19" s="26">
        <v>351190</v>
      </c>
      <c r="L19" s="26">
        <v>177552</v>
      </c>
      <c r="M19" s="26">
        <v>174429</v>
      </c>
      <c r="N19" s="26">
        <v>703171</v>
      </c>
      <c r="O19" s="26">
        <v>206964</v>
      </c>
      <c r="P19" s="26">
        <v>378837</v>
      </c>
      <c r="Q19" s="26">
        <v>115319</v>
      </c>
      <c r="R19" s="26">
        <v>701120</v>
      </c>
      <c r="S19" s="26"/>
      <c r="T19" s="26"/>
      <c r="U19" s="26"/>
      <c r="V19" s="26"/>
      <c r="W19" s="26">
        <v>2418756</v>
      </c>
      <c r="X19" s="26">
        <v>2683845</v>
      </c>
      <c r="Y19" s="26">
        <v>-265089</v>
      </c>
      <c r="Z19" s="27">
        <v>-9.88</v>
      </c>
      <c r="AA19" s="28">
        <v>3578567</v>
      </c>
    </row>
    <row r="20" spans="1:27" ht="13.5">
      <c r="A20" s="23" t="s">
        <v>45</v>
      </c>
      <c r="B20" s="29"/>
      <c r="C20" s="6">
        <v>9515142</v>
      </c>
      <c r="D20" s="6"/>
      <c r="E20" s="7"/>
      <c r="F20" s="8"/>
      <c r="G20" s="8"/>
      <c r="H20" s="8">
        <v>31625</v>
      </c>
      <c r="I20" s="30"/>
      <c r="J20" s="8">
        <v>31625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31625</v>
      </c>
      <c r="X20" s="8"/>
      <c r="Y20" s="8">
        <v>31625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1866291304</v>
      </c>
      <c r="D21" s="33">
        <f t="shared" si="0"/>
        <v>0</v>
      </c>
      <c r="E21" s="34">
        <f t="shared" si="0"/>
        <v>1829055390</v>
      </c>
      <c r="F21" s="35">
        <f t="shared" si="0"/>
        <v>1909055390</v>
      </c>
      <c r="G21" s="35">
        <f t="shared" si="0"/>
        <v>96959457</v>
      </c>
      <c r="H21" s="35">
        <f t="shared" si="0"/>
        <v>77875127</v>
      </c>
      <c r="I21" s="35">
        <f t="shared" si="0"/>
        <v>397587699</v>
      </c>
      <c r="J21" s="35">
        <f t="shared" si="0"/>
        <v>572422283</v>
      </c>
      <c r="K21" s="35">
        <f t="shared" si="0"/>
        <v>107903137</v>
      </c>
      <c r="L21" s="35">
        <f t="shared" si="0"/>
        <v>113166155</v>
      </c>
      <c r="M21" s="35">
        <f t="shared" si="0"/>
        <v>314223845</v>
      </c>
      <c r="N21" s="35">
        <f t="shared" si="0"/>
        <v>535293137</v>
      </c>
      <c r="O21" s="35">
        <f t="shared" si="0"/>
        <v>98176006</v>
      </c>
      <c r="P21" s="35">
        <f t="shared" si="0"/>
        <v>110137150</v>
      </c>
      <c r="Q21" s="35">
        <f t="shared" si="0"/>
        <v>98009468</v>
      </c>
      <c r="R21" s="35">
        <f t="shared" si="0"/>
        <v>306322624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1414038044</v>
      </c>
      <c r="X21" s="35">
        <f t="shared" si="0"/>
        <v>1431791316</v>
      </c>
      <c r="Y21" s="35">
        <f t="shared" si="0"/>
        <v>-17753272</v>
      </c>
      <c r="Z21" s="36">
        <f>+IF(X21&lt;&gt;0,+(Y21/X21)*100,0)</f>
        <v>-1.2399343257366147</v>
      </c>
      <c r="AA21" s="33">
        <f>SUM(AA5:AA20)</f>
        <v>1909055390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516495871</v>
      </c>
      <c r="D24" s="6"/>
      <c r="E24" s="7">
        <v>469999987</v>
      </c>
      <c r="F24" s="8">
        <v>469999987</v>
      </c>
      <c r="G24" s="8">
        <v>800930</v>
      </c>
      <c r="H24" s="8">
        <v>89301203</v>
      </c>
      <c r="I24" s="8">
        <v>44533266</v>
      </c>
      <c r="J24" s="8">
        <v>134635399</v>
      </c>
      <c r="K24" s="8">
        <v>46876157</v>
      </c>
      <c r="L24" s="8">
        <v>46813863</v>
      </c>
      <c r="M24" s="8">
        <v>49983881</v>
      </c>
      <c r="N24" s="8">
        <v>143673901</v>
      </c>
      <c r="O24" s="8">
        <v>49433134</v>
      </c>
      <c r="P24" s="8">
        <v>45292392</v>
      </c>
      <c r="Q24" s="8"/>
      <c r="R24" s="8">
        <v>94725526</v>
      </c>
      <c r="S24" s="8"/>
      <c r="T24" s="8"/>
      <c r="U24" s="8"/>
      <c r="V24" s="8"/>
      <c r="W24" s="8">
        <v>373034826</v>
      </c>
      <c r="X24" s="8">
        <v>352497852</v>
      </c>
      <c r="Y24" s="8">
        <v>20536974</v>
      </c>
      <c r="Z24" s="2">
        <v>5.83</v>
      </c>
      <c r="AA24" s="6">
        <v>469999987</v>
      </c>
    </row>
    <row r="25" spans="1:27" ht="13.5">
      <c r="A25" s="25" t="s">
        <v>49</v>
      </c>
      <c r="B25" s="24"/>
      <c r="C25" s="6">
        <v>31050339</v>
      </c>
      <c r="D25" s="6"/>
      <c r="E25" s="7">
        <v>33241639</v>
      </c>
      <c r="F25" s="8">
        <v>33241639</v>
      </c>
      <c r="G25" s="8">
        <v>2541674</v>
      </c>
      <c r="H25" s="8">
        <v>2539880</v>
      </c>
      <c r="I25" s="8">
        <v>2541271</v>
      </c>
      <c r="J25" s="8">
        <v>7622825</v>
      </c>
      <c r="K25" s="8">
        <v>2539880</v>
      </c>
      <c r="L25" s="8">
        <v>2582558</v>
      </c>
      <c r="M25" s="8">
        <v>2615545</v>
      </c>
      <c r="N25" s="8">
        <v>7737983</v>
      </c>
      <c r="O25" s="8">
        <v>2563877</v>
      </c>
      <c r="P25" s="8">
        <v>2564851</v>
      </c>
      <c r="Q25" s="8"/>
      <c r="R25" s="8">
        <v>5128728</v>
      </c>
      <c r="S25" s="8"/>
      <c r="T25" s="8"/>
      <c r="U25" s="8"/>
      <c r="V25" s="8"/>
      <c r="W25" s="8">
        <v>20489536</v>
      </c>
      <c r="X25" s="8">
        <v>24931098</v>
      </c>
      <c r="Y25" s="8">
        <v>-4441562</v>
      </c>
      <c r="Z25" s="2">
        <v>-17.82</v>
      </c>
      <c r="AA25" s="6">
        <v>33241639</v>
      </c>
    </row>
    <row r="26" spans="1:27" ht="13.5">
      <c r="A26" s="25" t="s">
        <v>50</v>
      </c>
      <c r="B26" s="24"/>
      <c r="C26" s="6">
        <v>936712685</v>
      </c>
      <c r="D26" s="6"/>
      <c r="E26" s="7">
        <v>275000000</v>
      </c>
      <c r="F26" s="8">
        <v>275000000</v>
      </c>
      <c r="G26" s="8"/>
      <c r="H26" s="8"/>
      <c r="I26" s="8"/>
      <c r="J26" s="8"/>
      <c r="K26" s="8"/>
      <c r="L26" s="8">
        <v>25243</v>
      </c>
      <c r="M26" s="8"/>
      <c r="N26" s="8">
        <v>25243</v>
      </c>
      <c r="O26" s="8"/>
      <c r="P26" s="8"/>
      <c r="Q26" s="8"/>
      <c r="R26" s="8"/>
      <c r="S26" s="8"/>
      <c r="T26" s="8"/>
      <c r="U26" s="8"/>
      <c r="V26" s="8"/>
      <c r="W26" s="8">
        <v>25243</v>
      </c>
      <c r="X26" s="8">
        <v>206249994</v>
      </c>
      <c r="Y26" s="8">
        <v>-206224751</v>
      </c>
      <c r="Z26" s="2">
        <v>-99.99</v>
      </c>
      <c r="AA26" s="6">
        <v>275000000</v>
      </c>
    </row>
    <row r="27" spans="1:27" ht="13.5">
      <c r="A27" s="25" t="s">
        <v>51</v>
      </c>
      <c r="B27" s="24"/>
      <c r="C27" s="6">
        <v>474164688</v>
      </c>
      <c r="D27" s="6"/>
      <c r="E27" s="7">
        <v>490000000</v>
      </c>
      <c r="F27" s="8">
        <v>490000000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367499898</v>
      </c>
      <c r="Y27" s="8">
        <v>-367499898</v>
      </c>
      <c r="Z27" s="2">
        <v>-100</v>
      </c>
      <c r="AA27" s="6">
        <v>490000000</v>
      </c>
    </row>
    <row r="28" spans="1:27" ht="13.5">
      <c r="A28" s="25" t="s">
        <v>52</v>
      </c>
      <c r="B28" s="24"/>
      <c r="C28" s="6">
        <v>4122874</v>
      </c>
      <c r="D28" s="6"/>
      <c r="E28" s="7">
        <v>140501000</v>
      </c>
      <c r="F28" s="8">
        <v>140501000</v>
      </c>
      <c r="G28" s="8"/>
      <c r="H28" s="8"/>
      <c r="I28" s="8"/>
      <c r="J28" s="8"/>
      <c r="K28" s="8">
        <v>1</v>
      </c>
      <c r="L28" s="8"/>
      <c r="M28" s="8"/>
      <c r="N28" s="8">
        <v>1</v>
      </c>
      <c r="O28" s="8">
        <v>2</v>
      </c>
      <c r="P28" s="8"/>
      <c r="Q28" s="8">
        <v>114533</v>
      </c>
      <c r="R28" s="8">
        <v>114535</v>
      </c>
      <c r="S28" s="8"/>
      <c r="T28" s="8"/>
      <c r="U28" s="8"/>
      <c r="V28" s="8"/>
      <c r="W28" s="8">
        <v>114536</v>
      </c>
      <c r="X28" s="8">
        <v>105375735</v>
      </c>
      <c r="Y28" s="8">
        <v>-105261199</v>
      </c>
      <c r="Z28" s="2">
        <v>-99.89</v>
      </c>
      <c r="AA28" s="6">
        <v>140501000</v>
      </c>
    </row>
    <row r="29" spans="1:27" ht="13.5">
      <c r="A29" s="25" t="s">
        <v>53</v>
      </c>
      <c r="B29" s="24"/>
      <c r="C29" s="6">
        <v>814197542</v>
      </c>
      <c r="D29" s="6"/>
      <c r="E29" s="7">
        <v>560000000</v>
      </c>
      <c r="F29" s="8">
        <v>560000000</v>
      </c>
      <c r="G29" s="8">
        <v>100354</v>
      </c>
      <c r="H29" s="8">
        <v>4037896</v>
      </c>
      <c r="I29" s="8">
        <v>39225530</v>
      </c>
      <c r="J29" s="8">
        <v>43363780</v>
      </c>
      <c r="K29" s="8">
        <v>10457765</v>
      </c>
      <c r="L29" s="8">
        <v>48947171</v>
      </c>
      <c r="M29" s="8">
        <v>84330829</v>
      </c>
      <c r="N29" s="8">
        <v>143735765</v>
      </c>
      <c r="O29" s="8">
        <v>48550906</v>
      </c>
      <c r="P29" s="8">
        <v>20352149</v>
      </c>
      <c r="Q29" s="8">
        <v>94855701</v>
      </c>
      <c r="R29" s="8">
        <v>163758756</v>
      </c>
      <c r="S29" s="8"/>
      <c r="T29" s="8"/>
      <c r="U29" s="8"/>
      <c r="V29" s="8"/>
      <c r="W29" s="8">
        <v>350858301</v>
      </c>
      <c r="X29" s="8">
        <v>419999994</v>
      </c>
      <c r="Y29" s="8">
        <v>-69141693</v>
      </c>
      <c r="Z29" s="2">
        <v>-16.46</v>
      </c>
      <c r="AA29" s="6">
        <v>560000000</v>
      </c>
    </row>
    <row r="30" spans="1:27" ht="13.5">
      <c r="A30" s="25" t="s">
        <v>54</v>
      </c>
      <c r="B30" s="24"/>
      <c r="C30" s="6">
        <v>31245626</v>
      </c>
      <c r="D30" s="6"/>
      <c r="E30" s="7">
        <v>26319855</v>
      </c>
      <c r="F30" s="8">
        <v>19619855</v>
      </c>
      <c r="G30" s="8">
        <v>137287</v>
      </c>
      <c r="H30" s="8">
        <v>443151</v>
      </c>
      <c r="I30" s="8">
        <v>590499</v>
      </c>
      <c r="J30" s="8">
        <v>1170937</v>
      </c>
      <c r="K30" s="8">
        <v>2035092</v>
      </c>
      <c r="L30" s="8">
        <v>1388170</v>
      </c>
      <c r="M30" s="8">
        <v>-99066</v>
      </c>
      <c r="N30" s="8">
        <v>3324196</v>
      </c>
      <c r="O30" s="8">
        <v>3126296</v>
      </c>
      <c r="P30" s="8">
        <v>361748</v>
      </c>
      <c r="Q30" s="8">
        <v>5139950</v>
      </c>
      <c r="R30" s="8">
        <v>8627994</v>
      </c>
      <c r="S30" s="8"/>
      <c r="T30" s="8"/>
      <c r="U30" s="8"/>
      <c r="V30" s="8"/>
      <c r="W30" s="8">
        <v>13123127</v>
      </c>
      <c r="X30" s="8">
        <v>14714676</v>
      </c>
      <c r="Y30" s="8">
        <v>-1591549</v>
      </c>
      <c r="Z30" s="2">
        <v>-10.82</v>
      </c>
      <c r="AA30" s="6">
        <v>19619855</v>
      </c>
    </row>
    <row r="31" spans="1:27" ht="13.5">
      <c r="A31" s="25" t="s">
        <v>55</v>
      </c>
      <c r="B31" s="24"/>
      <c r="C31" s="6">
        <v>250314641</v>
      </c>
      <c r="D31" s="6"/>
      <c r="E31" s="7">
        <v>235075000</v>
      </c>
      <c r="F31" s="8">
        <v>177500566</v>
      </c>
      <c r="G31" s="8">
        <v>452378</v>
      </c>
      <c r="H31" s="8">
        <v>12073323</v>
      </c>
      <c r="I31" s="8">
        <v>20721185</v>
      </c>
      <c r="J31" s="8">
        <v>33246886</v>
      </c>
      <c r="K31" s="8">
        <v>28270895</v>
      </c>
      <c r="L31" s="8">
        <v>10239553</v>
      </c>
      <c r="M31" s="8">
        <v>15362929</v>
      </c>
      <c r="N31" s="8">
        <v>53873377</v>
      </c>
      <c r="O31" s="8">
        <v>9434201</v>
      </c>
      <c r="P31" s="8">
        <v>20928597</v>
      </c>
      <c r="Q31" s="8">
        <v>15990823</v>
      </c>
      <c r="R31" s="8">
        <v>46353621</v>
      </c>
      <c r="S31" s="8"/>
      <c r="T31" s="8"/>
      <c r="U31" s="8"/>
      <c r="V31" s="8"/>
      <c r="W31" s="8">
        <v>133473884</v>
      </c>
      <c r="X31" s="8">
        <v>133125165</v>
      </c>
      <c r="Y31" s="8">
        <v>348719</v>
      </c>
      <c r="Z31" s="2">
        <v>0.26</v>
      </c>
      <c r="AA31" s="6">
        <v>177500566</v>
      </c>
    </row>
    <row r="32" spans="1:27" ht="13.5">
      <c r="A32" s="25" t="s">
        <v>43</v>
      </c>
      <c r="B32" s="24"/>
      <c r="C32" s="6">
        <v>4051230</v>
      </c>
      <c r="D32" s="6"/>
      <c r="E32" s="7">
        <v>4500000</v>
      </c>
      <c r="F32" s="8">
        <v>4500000</v>
      </c>
      <c r="G32" s="8"/>
      <c r="H32" s="8"/>
      <c r="I32" s="8"/>
      <c r="J32" s="8"/>
      <c r="K32" s="8">
        <v>4087100</v>
      </c>
      <c r="L32" s="8"/>
      <c r="M32" s="8"/>
      <c r="N32" s="8">
        <v>4087100</v>
      </c>
      <c r="O32" s="8"/>
      <c r="P32" s="8"/>
      <c r="Q32" s="8"/>
      <c r="R32" s="8"/>
      <c r="S32" s="8"/>
      <c r="T32" s="8"/>
      <c r="U32" s="8"/>
      <c r="V32" s="8"/>
      <c r="W32" s="8">
        <v>4087100</v>
      </c>
      <c r="X32" s="8">
        <v>3375000</v>
      </c>
      <c r="Y32" s="8">
        <v>712100</v>
      </c>
      <c r="Z32" s="2">
        <v>21.1</v>
      </c>
      <c r="AA32" s="6">
        <v>4500000</v>
      </c>
    </row>
    <row r="33" spans="1:27" ht="13.5">
      <c r="A33" s="25" t="s">
        <v>56</v>
      </c>
      <c r="B33" s="24"/>
      <c r="C33" s="6">
        <v>97786315</v>
      </c>
      <c r="D33" s="6"/>
      <c r="E33" s="7">
        <v>189100500</v>
      </c>
      <c r="F33" s="8">
        <v>154854934</v>
      </c>
      <c r="G33" s="8">
        <v>675670</v>
      </c>
      <c r="H33" s="8">
        <v>13072272</v>
      </c>
      <c r="I33" s="8">
        <v>1419282</v>
      </c>
      <c r="J33" s="8">
        <v>15167224</v>
      </c>
      <c r="K33" s="8">
        <v>8232422</v>
      </c>
      <c r="L33" s="8">
        <v>11748926</v>
      </c>
      <c r="M33" s="8">
        <v>23630026</v>
      </c>
      <c r="N33" s="8">
        <v>43611374</v>
      </c>
      <c r="O33" s="8">
        <v>8993655</v>
      </c>
      <c r="P33" s="8">
        <v>11707872</v>
      </c>
      <c r="Q33" s="8">
        <v>13988823</v>
      </c>
      <c r="R33" s="8">
        <v>34690350</v>
      </c>
      <c r="S33" s="8"/>
      <c r="T33" s="8"/>
      <c r="U33" s="8"/>
      <c r="V33" s="8"/>
      <c r="W33" s="8">
        <v>93468948</v>
      </c>
      <c r="X33" s="8">
        <v>116140770</v>
      </c>
      <c r="Y33" s="8">
        <v>-22671822</v>
      </c>
      <c r="Z33" s="2">
        <v>-19.52</v>
      </c>
      <c r="AA33" s="6">
        <v>154854934</v>
      </c>
    </row>
    <row r="34" spans="1:27" ht="13.5">
      <c r="A34" s="23" t="s">
        <v>57</v>
      </c>
      <c r="B34" s="29"/>
      <c r="C34" s="6">
        <v>10456482</v>
      </c>
      <c r="D34" s="6"/>
      <c r="E34" s="7"/>
      <c r="F34" s="8"/>
      <c r="G34" s="8">
        <v>689659</v>
      </c>
      <c r="H34" s="8"/>
      <c r="I34" s="8"/>
      <c r="J34" s="8">
        <v>689659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689659</v>
      </c>
      <c r="X34" s="8"/>
      <c r="Y34" s="8">
        <v>689659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3170598293</v>
      </c>
      <c r="D35" s="33">
        <f>SUM(D24:D34)</f>
        <v>0</v>
      </c>
      <c r="E35" s="34">
        <f t="shared" si="1"/>
        <v>2423737981</v>
      </c>
      <c r="F35" s="35">
        <f t="shared" si="1"/>
        <v>2325217981</v>
      </c>
      <c r="G35" s="35">
        <f t="shared" si="1"/>
        <v>5397952</v>
      </c>
      <c r="H35" s="35">
        <f t="shared" si="1"/>
        <v>121467725</v>
      </c>
      <c r="I35" s="35">
        <f t="shared" si="1"/>
        <v>109031033</v>
      </c>
      <c r="J35" s="35">
        <f t="shared" si="1"/>
        <v>235896710</v>
      </c>
      <c r="K35" s="35">
        <f t="shared" si="1"/>
        <v>102499312</v>
      </c>
      <c r="L35" s="35">
        <f t="shared" si="1"/>
        <v>121745484</v>
      </c>
      <c r="M35" s="35">
        <f t="shared" si="1"/>
        <v>175824144</v>
      </c>
      <c r="N35" s="35">
        <f t="shared" si="1"/>
        <v>400068940</v>
      </c>
      <c r="O35" s="35">
        <f t="shared" si="1"/>
        <v>122102071</v>
      </c>
      <c r="P35" s="35">
        <f t="shared" si="1"/>
        <v>101207609</v>
      </c>
      <c r="Q35" s="35">
        <f t="shared" si="1"/>
        <v>130089830</v>
      </c>
      <c r="R35" s="35">
        <f t="shared" si="1"/>
        <v>353399510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989365160</v>
      </c>
      <c r="X35" s="35">
        <f t="shared" si="1"/>
        <v>1743910182</v>
      </c>
      <c r="Y35" s="35">
        <f t="shared" si="1"/>
        <v>-754545022</v>
      </c>
      <c r="Z35" s="36">
        <f>+IF(X35&lt;&gt;0,+(Y35/X35)*100,0)</f>
        <v>-43.26742453757862</v>
      </c>
      <c r="AA35" s="33">
        <f>SUM(AA24:AA34)</f>
        <v>2325217981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-1304306989</v>
      </c>
      <c r="D37" s="46">
        <f>+D21-D35</f>
        <v>0</v>
      </c>
      <c r="E37" s="47">
        <f t="shared" si="2"/>
        <v>-594682591</v>
      </c>
      <c r="F37" s="48">
        <f t="shared" si="2"/>
        <v>-416162591</v>
      </c>
      <c r="G37" s="48">
        <f t="shared" si="2"/>
        <v>91561505</v>
      </c>
      <c r="H37" s="48">
        <f t="shared" si="2"/>
        <v>-43592598</v>
      </c>
      <c r="I37" s="48">
        <f t="shared" si="2"/>
        <v>288556666</v>
      </c>
      <c r="J37" s="48">
        <f t="shared" si="2"/>
        <v>336525573</v>
      </c>
      <c r="K37" s="48">
        <f t="shared" si="2"/>
        <v>5403825</v>
      </c>
      <c r="L37" s="48">
        <f t="shared" si="2"/>
        <v>-8579329</v>
      </c>
      <c r="M37" s="48">
        <f t="shared" si="2"/>
        <v>138399701</v>
      </c>
      <c r="N37" s="48">
        <f t="shared" si="2"/>
        <v>135224197</v>
      </c>
      <c r="O37" s="48">
        <f t="shared" si="2"/>
        <v>-23926065</v>
      </c>
      <c r="P37" s="48">
        <f t="shared" si="2"/>
        <v>8929541</v>
      </c>
      <c r="Q37" s="48">
        <f t="shared" si="2"/>
        <v>-32080362</v>
      </c>
      <c r="R37" s="48">
        <f t="shared" si="2"/>
        <v>-47076886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424672884</v>
      </c>
      <c r="X37" s="48">
        <f>IF(F21=F35,0,X21-X35)</f>
        <v>-312118866</v>
      </c>
      <c r="Y37" s="48">
        <f t="shared" si="2"/>
        <v>736791750</v>
      </c>
      <c r="Z37" s="49">
        <f>+IF(X37&lt;&gt;0,+(Y37/X37)*100,0)</f>
        <v>-236.06126711994398</v>
      </c>
      <c r="AA37" s="46">
        <f>+AA21-AA35</f>
        <v>-416162591</v>
      </c>
    </row>
    <row r="38" spans="1:27" ht="22.5" customHeight="1">
      <c r="A38" s="50" t="s">
        <v>60</v>
      </c>
      <c r="B38" s="29"/>
      <c r="C38" s="6">
        <v>5537318</v>
      </c>
      <c r="D38" s="6"/>
      <c r="E38" s="7">
        <v>281797000</v>
      </c>
      <c r="F38" s="8">
        <v>281797000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211347747</v>
      </c>
      <c r="Y38" s="8">
        <v>-211347747</v>
      </c>
      <c r="Z38" s="2">
        <v>-100</v>
      </c>
      <c r="AA38" s="6">
        <v>281797000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-1298769671</v>
      </c>
      <c r="D41" s="56">
        <f>SUM(D37:D40)</f>
        <v>0</v>
      </c>
      <c r="E41" s="57">
        <f t="shared" si="3"/>
        <v>-312885591</v>
      </c>
      <c r="F41" s="58">
        <f t="shared" si="3"/>
        <v>-134365591</v>
      </c>
      <c r="G41" s="58">
        <f t="shared" si="3"/>
        <v>91561505</v>
      </c>
      <c r="H41" s="58">
        <f t="shared" si="3"/>
        <v>-43592598</v>
      </c>
      <c r="I41" s="58">
        <f t="shared" si="3"/>
        <v>288556666</v>
      </c>
      <c r="J41" s="58">
        <f t="shared" si="3"/>
        <v>336525573</v>
      </c>
      <c r="K41" s="58">
        <f t="shared" si="3"/>
        <v>5403825</v>
      </c>
      <c r="L41" s="58">
        <f t="shared" si="3"/>
        <v>-8579329</v>
      </c>
      <c r="M41" s="58">
        <f t="shared" si="3"/>
        <v>138399701</v>
      </c>
      <c r="N41" s="58">
        <f t="shared" si="3"/>
        <v>135224197</v>
      </c>
      <c r="O41" s="58">
        <f t="shared" si="3"/>
        <v>-23926065</v>
      </c>
      <c r="P41" s="58">
        <f t="shared" si="3"/>
        <v>8929541</v>
      </c>
      <c r="Q41" s="58">
        <f t="shared" si="3"/>
        <v>-32080362</v>
      </c>
      <c r="R41" s="58">
        <f t="shared" si="3"/>
        <v>-47076886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424672884</v>
      </c>
      <c r="X41" s="58">
        <f t="shared" si="3"/>
        <v>-100771119</v>
      </c>
      <c r="Y41" s="58">
        <f t="shared" si="3"/>
        <v>525444003</v>
      </c>
      <c r="Z41" s="59">
        <f>+IF(X41&lt;&gt;0,+(Y41/X41)*100,0)</f>
        <v>-521.4232095606679</v>
      </c>
      <c r="AA41" s="56">
        <f>SUM(AA37:AA40)</f>
        <v>-134365591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-1298769671</v>
      </c>
      <c r="D43" s="64">
        <f>+D41-D42</f>
        <v>0</v>
      </c>
      <c r="E43" s="65">
        <f t="shared" si="4"/>
        <v>-312885591</v>
      </c>
      <c r="F43" s="66">
        <f t="shared" si="4"/>
        <v>-134365591</v>
      </c>
      <c r="G43" s="66">
        <f t="shared" si="4"/>
        <v>91561505</v>
      </c>
      <c r="H43" s="66">
        <f t="shared" si="4"/>
        <v>-43592598</v>
      </c>
      <c r="I43" s="66">
        <f t="shared" si="4"/>
        <v>288556666</v>
      </c>
      <c r="J43" s="66">
        <f t="shared" si="4"/>
        <v>336525573</v>
      </c>
      <c r="K43" s="66">
        <f t="shared" si="4"/>
        <v>5403825</v>
      </c>
      <c r="L43" s="66">
        <f t="shared" si="4"/>
        <v>-8579329</v>
      </c>
      <c r="M43" s="66">
        <f t="shared" si="4"/>
        <v>138399701</v>
      </c>
      <c r="N43" s="66">
        <f t="shared" si="4"/>
        <v>135224197</v>
      </c>
      <c r="O43" s="66">
        <f t="shared" si="4"/>
        <v>-23926065</v>
      </c>
      <c r="P43" s="66">
        <f t="shared" si="4"/>
        <v>8929541</v>
      </c>
      <c r="Q43" s="66">
        <f t="shared" si="4"/>
        <v>-32080362</v>
      </c>
      <c r="R43" s="66">
        <f t="shared" si="4"/>
        <v>-47076886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424672884</v>
      </c>
      <c r="X43" s="66">
        <f t="shared" si="4"/>
        <v>-100771119</v>
      </c>
      <c r="Y43" s="66">
        <f t="shared" si="4"/>
        <v>525444003</v>
      </c>
      <c r="Z43" s="67">
        <f>+IF(X43&lt;&gt;0,+(Y43/X43)*100,0)</f>
        <v>-521.4232095606679</v>
      </c>
      <c r="AA43" s="64">
        <f>+AA41-AA42</f>
        <v>-134365591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-1298769671</v>
      </c>
      <c r="D45" s="56">
        <f>SUM(D43:D44)</f>
        <v>0</v>
      </c>
      <c r="E45" s="57">
        <f t="shared" si="5"/>
        <v>-312885591</v>
      </c>
      <c r="F45" s="58">
        <f t="shared" si="5"/>
        <v>-134365591</v>
      </c>
      <c r="G45" s="58">
        <f t="shared" si="5"/>
        <v>91561505</v>
      </c>
      <c r="H45" s="58">
        <f t="shared" si="5"/>
        <v>-43592598</v>
      </c>
      <c r="I45" s="58">
        <f t="shared" si="5"/>
        <v>288556666</v>
      </c>
      <c r="J45" s="58">
        <f t="shared" si="5"/>
        <v>336525573</v>
      </c>
      <c r="K45" s="58">
        <f t="shared" si="5"/>
        <v>5403825</v>
      </c>
      <c r="L45" s="58">
        <f t="shared" si="5"/>
        <v>-8579329</v>
      </c>
      <c r="M45" s="58">
        <f t="shared" si="5"/>
        <v>138399701</v>
      </c>
      <c r="N45" s="58">
        <f t="shared" si="5"/>
        <v>135224197</v>
      </c>
      <c r="O45" s="58">
        <f t="shared" si="5"/>
        <v>-23926065</v>
      </c>
      <c r="P45" s="58">
        <f t="shared" si="5"/>
        <v>8929541</v>
      </c>
      <c r="Q45" s="58">
        <f t="shared" si="5"/>
        <v>-32080362</v>
      </c>
      <c r="R45" s="58">
        <f t="shared" si="5"/>
        <v>-47076886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424672884</v>
      </c>
      <c r="X45" s="58">
        <f t="shared" si="5"/>
        <v>-100771119</v>
      </c>
      <c r="Y45" s="58">
        <f t="shared" si="5"/>
        <v>525444003</v>
      </c>
      <c r="Z45" s="59">
        <f>+IF(X45&lt;&gt;0,+(Y45/X45)*100,0)</f>
        <v>-521.4232095606679</v>
      </c>
      <c r="AA45" s="56">
        <f>SUM(AA43:AA44)</f>
        <v>-134365591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-1298769671</v>
      </c>
      <c r="D47" s="71">
        <f>SUM(D45:D46)</f>
        <v>0</v>
      </c>
      <c r="E47" s="72">
        <f t="shared" si="6"/>
        <v>-312885591</v>
      </c>
      <c r="F47" s="73">
        <f t="shared" si="6"/>
        <v>-134365591</v>
      </c>
      <c r="G47" s="73">
        <f t="shared" si="6"/>
        <v>91561505</v>
      </c>
      <c r="H47" s="74">
        <f t="shared" si="6"/>
        <v>-43592598</v>
      </c>
      <c r="I47" s="74">
        <f t="shared" si="6"/>
        <v>288556666</v>
      </c>
      <c r="J47" s="74">
        <f t="shared" si="6"/>
        <v>336525573</v>
      </c>
      <c r="K47" s="74">
        <f t="shared" si="6"/>
        <v>5403825</v>
      </c>
      <c r="L47" s="74">
        <f t="shared" si="6"/>
        <v>-8579329</v>
      </c>
      <c r="M47" s="73">
        <f t="shared" si="6"/>
        <v>138399701</v>
      </c>
      <c r="N47" s="73">
        <f t="shared" si="6"/>
        <v>135224197</v>
      </c>
      <c r="O47" s="74">
        <f t="shared" si="6"/>
        <v>-23926065</v>
      </c>
      <c r="P47" s="74">
        <f t="shared" si="6"/>
        <v>8929541</v>
      </c>
      <c r="Q47" s="74">
        <f t="shared" si="6"/>
        <v>-32080362</v>
      </c>
      <c r="R47" s="74">
        <f t="shared" si="6"/>
        <v>-47076886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424672884</v>
      </c>
      <c r="X47" s="74">
        <f t="shared" si="6"/>
        <v>-100771119</v>
      </c>
      <c r="Y47" s="74">
        <f t="shared" si="6"/>
        <v>525444003</v>
      </c>
      <c r="Z47" s="75">
        <f>+IF(X47&lt;&gt;0,+(Y47/X47)*100,0)</f>
        <v>-521.4232095606679</v>
      </c>
      <c r="AA47" s="76">
        <f>SUM(AA45:AA46)</f>
        <v>-134365591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27666695</v>
      </c>
      <c r="D5" s="6"/>
      <c r="E5" s="7">
        <v>362089456</v>
      </c>
      <c r="F5" s="8">
        <v>362089456</v>
      </c>
      <c r="G5" s="8">
        <v>34786844</v>
      </c>
      <c r="H5" s="8">
        <v>30640477</v>
      </c>
      <c r="I5" s="8">
        <v>30720900</v>
      </c>
      <c r="J5" s="8">
        <v>96148221</v>
      </c>
      <c r="K5" s="8">
        <v>30830651</v>
      </c>
      <c r="L5" s="8">
        <v>30871319</v>
      </c>
      <c r="M5" s="8">
        <v>31153159</v>
      </c>
      <c r="N5" s="8">
        <v>92855129</v>
      </c>
      <c r="O5" s="8">
        <v>31430885</v>
      </c>
      <c r="P5" s="8">
        <v>31945571</v>
      </c>
      <c r="Q5" s="8">
        <v>32279756</v>
      </c>
      <c r="R5" s="8">
        <v>95656212</v>
      </c>
      <c r="S5" s="8"/>
      <c r="T5" s="8"/>
      <c r="U5" s="8"/>
      <c r="V5" s="8"/>
      <c r="W5" s="8">
        <v>284659562</v>
      </c>
      <c r="X5" s="8">
        <v>271567093</v>
      </c>
      <c r="Y5" s="8">
        <v>13092469</v>
      </c>
      <c r="Z5" s="2">
        <v>4.82</v>
      </c>
      <c r="AA5" s="6">
        <v>362089456</v>
      </c>
    </row>
    <row r="6" spans="1:27" ht="13.5">
      <c r="A6" s="23" t="s">
        <v>32</v>
      </c>
      <c r="B6" s="24"/>
      <c r="C6" s="6">
        <v>155915427</v>
      </c>
      <c r="D6" s="6"/>
      <c r="E6" s="7">
        <v>2253168426</v>
      </c>
      <c r="F6" s="8">
        <v>2253168426</v>
      </c>
      <c r="G6" s="8">
        <v>197497960</v>
      </c>
      <c r="H6" s="8">
        <v>107993623</v>
      </c>
      <c r="I6" s="8">
        <v>114492110</v>
      </c>
      <c r="J6" s="8">
        <v>419983693</v>
      </c>
      <c r="K6" s="8">
        <v>146490181</v>
      </c>
      <c r="L6" s="8">
        <v>179584076</v>
      </c>
      <c r="M6" s="8">
        <v>184168939</v>
      </c>
      <c r="N6" s="8">
        <v>510243196</v>
      </c>
      <c r="O6" s="8">
        <v>195577771</v>
      </c>
      <c r="P6" s="8">
        <v>225357191</v>
      </c>
      <c r="Q6" s="8">
        <v>167080822</v>
      </c>
      <c r="R6" s="8">
        <v>588015784</v>
      </c>
      <c r="S6" s="8"/>
      <c r="T6" s="8"/>
      <c r="U6" s="8"/>
      <c r="V6" s="8"/>
      <c r="W6" s="8">
        <v>1518242673</v>
      </c>
      <c r="X6" s="8">
        <v>1689876321</v>
      </c>
      <c r="Y6" s="8">
        <v>-171633648</v>
      </c>
      <c r="Z6" s="2">
        <v>-10.16</v>
      </c>
      <c r="AA6" s="6">
        <v>2253168426</v>
      </c>
    </row>
    <row r="7" spans="1:27" ht="13.5">
      <c r="A7" s="25" t="s">
        <v>33</v>
      </c>
      <c r="B7" s="24"/>
      <c r="C7" s="6">
        <v>38262223</v>
      </c>
      <c r="D7" s="6"/>
      <c r="E7" s="7">
        <v>619816940</v>
      </c>
      <c r="F7" s="8">
        <v>619816940</v>
      </c>
      <c r="G7" s="8">
        <v>49581430</v>
      </c>
      <c r="H7" s="8">
        <v>50401308</v>
      </c>
      <c r="I7" s="8">
        <v>34333232</v>
      </c>
      <c r="J7" s="8">
        <v>134315970</v>
      </c>
      <c r="K7" s="8">
        <v>44165762</v>
      </c>
      <c r="L7" s="8">
        <v>37969927</v>
      </c>
      <c r="M7" s="8">
        <v>37129918</v>
      </c>
      <c r="N7" s="8">
        <v>119265607</v>
      </c>
      <c r="O7" s="8">
        <v>36195373</v>
      </c>
      <c r="P7" s="8">
        <v>37096416</v>
      </c>
      <c r="Q7" s="8">
        <v>42414807</v>
      </c>
      <c r="R7" s="8">
        <v>115706596</v>
      </c>
      <c r="S7" s="8"/>
      <c r="T7" s="8"/>
      <c r="U7" s="8"/>
      <c r="V7" s="8"/>
      <c r="W7" s="8">
        <v>369288173</v>
      </c>
      <c r="X7" s="8">
        <v>464862701</v>
      </c>
      <c r="Y7" s="8">
        <v>-95574528</v>
      </c>
      <c r="Z7" s="2">
        <v>-20.56</v>
      </c>
      <c r="AA7" s="6">
        <v>619816940</v>
      </c>
    </row>
    <row r="8" spans="1:27" ht="13.5">
      <c r="A8" s="25" t="s">
        <v>34</v>
      </c>
      <c r="B8" s="24"/>
      <c r="C8" s="6">
        <v>54356873</v>
      </c>
      <c r="D8" s="6"/>
      <c r="E8" s="7">
        <v>334763702</v>
      </c>
      <c r="F8" s="8">
        <v>334763702</v>
      </c>
      <c r="G8" s="8">
        <v>12640417</v>
      </c>
      <c r="H8" s="8">
        <v>12641871</v>
      </c>
      <c r="I8" s="8">
        <v>12629679</v>
      </c>
      <c r="J8" s="8">
        <v>37911967</v>
      </c>
      <c r="K8" s="8">
        <v>12631783</v>
      </c>
      <c r="L8" s="8">
        <v>12635046</v>
      </c>
      <c r="M8" s="8">
        <v>12635384</v>
      </c>
      <c r="N8" s="8">
        <v>37902213</v>
      </c>
      <c r="O8" s="8">
        <v>12658070</v>
      </c>
      <c r="P8" s="8">
        <v>12669025</v>
      </c>
      <c r="Q8" s="8">
        <v>12672903</v>
      </c>
      <c r="R8" s="8">
        <v>37999998</v>
      </c>
      <c r="S8" s="8"/>
      <c r="T8" s="8"/>
      <c r="U8" s="8"/>
      <c r="V8" s="8"/>
      <c r="W8" s="8">
        <v>113814178</v>
      </c>
      <c r="X8" s="8">
        <v>251072774</v>
      </c>
      <c r="Y8" s="8">
        <v>-137258596</v>
      </c>
      <c r="Z8" s="2">
        <v>-54.67</v>
      </c>
      <c r="AA8" s="6">
        <v>334763702</v>
      </c>
    </row>
    <row r="9" spans="1:27" ht="13.5">
      <c r="A9" s="25" t="s">
        <v>35</v>
      </c>
      <c r="B9" s="24"/>
      <c r="C9" s="6">
        <v>5450</v>
      </c>
      <c r="D9" s="6"/>
      <c r="E9" s="7">
        <v>166232452</v>
      </c>
      <c r="F9" s="8">
        <v>166232452</v>
      </c>
      <c r="G9" s="8">
        <v>10442288</v>
      </c>
      <c r="H9" s="8">
        <v>10675392</v>
      </c>
      <c r="I9" s="8">
        <v>10834405</v>
      </c>
      <c r="J9" s="8">
        <v>31952085</v>
      </c>
      <c r="K9" s="8">
        <v>10542424</v>
      </c>
      <c r="L9" s="8">
        <v>10283724</v>
      </c>
      <c r="M9" s="8">
        <v>10913869</v>
      </c>
      <c r="N9" s="8">
        <v>31740017</v>
      </c>
      <c r="O9" s="8">
        <v>14564135</v>
      </c>
      <c r="P9" s="8">
        <v>13274064</v>
      </c>
      <c r="Q9" s="8">
        <v>11434559</v>
      </c>
      <c r="R9" s="8">
        <v>39272758</v>
      </c>
      <c r="S9" s="8"/>
      <c r="T9" s="8"/>
      <c r="U9" s="8"/>
      <c r="V9" s="8"/>
      <c r="W9" s="8">
        <v>102964860</v>
      </c>
      <c r="X9" s="8">
        <v>124674337</v>
      </c>
      <c r="Y9" s="8">
        <v>-21709477</v>
      </c>
      <c r="Z9" s="2">
        <v>-17.41</v>
      </c>
      <c r="AA9" s="6">
        <v>166232452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-1329866</v>
      </c>
      <c r="D11" s="6"/>
      <c r="E11" s="7">
        <v>11603762</v>
      </c>
      <c r="F11" s="8">
        <v>11603762</v>
      </c>
      <c r="G11" s="8">
        <v>1247669</v>
      </c>
      <c r="H11" s="8">
        <v>748070</v>
      </c>
      <c r="I11" s="8">
        <v>743853</v>
      </c>
      <c r="J11" s="8">
        <v>2739592</v>
      </c>
      <c r="K11" s="8">
        <v>796813</v>
      </c>
      <c r="L11" s="8">
        <v>760664</v>
      </c>
      <c r="M11" s="8">
        <v>727789</v>
      </c>
      <c r="N11" s="8">
        <v>2285266</v>
      </c>
      <c r="O11" s="8">
        <v>770939</v>
      </c>
      <c r="P11" s="8">
        <v>784882</v>
      </c>
      <c r="Q11" s="8">
        <v>1035106</v>
      </c>
      <c r="R11" s="8">
        <v>2590927</v>
      </c>
      <c r="S11" s="8"/>
      <c r="T11" s="8"/>
      <c r="U11" s="8"/>
      <c r="V11" s="8"/>
      <c r="W11" s="8">
        <v>7615785</v>
      </c>
      <c r="X11" s="8">
        <v>8702816</v>
      </c>
      <c r="Y11" s="8">
        <v>-1087031</v>
      </c>
      <c r="Z11" s="2">
        <v>-12.49</v>
      </c>
      <c r="AA11" s="6">
        <v>11603762</v>
      </c>
    </row>
    <row r="12" spans="1:27" ht="13.5">
      <c r="A12" s="25" t="s">
        <v>37</v>
      </c>
      <c r="B12" s="29"/>
      <c r="C12" s="6">
        <v>2195363</v>
      </c>
      <c r="D12" s="6"/>
      <c r="E12" s="7">
        <v>20773764</v>
      </c>
      <c r="F12" s="8">
        <v>20773764</v>
      </c>
      <c r="G12" s="8">
        <v>2079376</v>
      </c>
      <c r="H12" s="8">
        <v>2151486</v>
      </c>
      <c r="I12" s="8"/>
      <c r="J12" s="8">
        <v>4230862</v>
      </c>
      <c r="K12" s="8">
        <v>1613833</v>
      </c>
      <c r="L12" s="8"/>
      <c r="M12" s="8"/>
      <c r="N12" s="8">
        <v>1613833</v>
      </c>
      <c r="O12" s="8">
        <v>1910617</v>
      </c>
      <c r="P12" s="8">
        <v>1417454</v>
      </c>
      <c r="Q12" s="8">
        <v>1895446</v>
      </c>
      <c r="R12" s="8">
        <v>5223517</v>
      </c>
      <c r="S12" s="8"/>
      <c r="T12" s="8"/>
      <c r="U12" s="8"/>
      <c r="V12" s="8"/>
      <c r="W12" s="8">
        <v>11068212</v>
      </c>
      <c r="X12" s="8">
        <v>15580323</v>
      </c>
      <c r="Y12" s="8">
        <v>-4512111</v>
      </c>
      <c r="Z12" s="2">
        <v>-28.96</v>
      </c>
      <c r="AA12" s="6">
        <v>20773764</v>
      </c>
    </row>
    <row r="13" spans="1:27" ht="13.5">
      <c r="A13" s="23" t="s">
        <v>38</v>
      </c>
      <c r="B13" s="29"/>
      <c r="C13" s="6">
        <v>64433891</v>
      </c>
      <c r="D13" s="6"/>
      <c r="E13" s="7">
        <v>261054418</v>
      </c>
      <c r="F13" s="8">
        <v>261054418</v>
      </c>
      <c r="G13" s="8">
        <v>34464298</v>
      </c>
      <c r="H13" s="8">
        <v>35055003</v>
      </c>
      <c r="I13" s="8">
        <v>33597784</v>
      </c>
      <c r="J13" s="8">
        <v>103117085</v>
      </c>
      <c r="K13" s="8">
        <v>35982002</v>
      </c>
      <c r="L13" s="8">
        <v>35850552</v>
      </c>
      <c r="M13" s="8">
        <v>38359635</v>
      </c>
      <c r="N13" s="8">
        <v>110192189</v>
      </c>
      <c r="O13" s="8">
        <v>38403183</v>
      </c>
      <c r="P13" s="8">
        <v>38303984</v>
      </c>
      <c r="Q13" s="8">
        <v>35923467</v>
      </c>
      <c r="R13" s="8">
        <v>112630634</v>
      </c>
      <c r="S13" s="8"/>
      <c r="T13" s="8"/>
      <c r="U13" s="8"/>
      <c r="V13" s="8"/>
      <c r="W13" s="8">
        <v>325939908</v>
      </c>
      <c r="X13" s="8">
        <v>195790813</v>
      </c>
      <c r="Y13" s="8">
        <v>130149095</v>
      </c>
      <c r="Z13" s="2">
        <v>66.47</v>
      </c>
      <c r="AA13" s="6">
        <v>261054418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4683604</v>
      </c>
      <c r="D15" s="6"/>
      <c r="E15" s="7">
        <v>18707920</v>
      </c>
      <c r="F15" s="8">
        <v>18707920</v>
      </c>
      <c r="G15" s="8"/>
      <c r="H15" s="8">
        <v>3140</v>
      </c>
      <c r="I15" s="8">
        <v>20776</v>
      </c>
      <c r="J15" s="8">
        <v>23916</v>
      </c>
      <c r="K15" s="8">
        <v>15739</v>
      </c>
      <c r="L15" s="8">
        <v>60881</v>
      </c>
      <c r="M15" s="8">
        <v>55913</v>
      </c>
      <c r="N15" s="8">
        <v>132533</v>
      </c>
      <c r="O15" s="8">
        <v>286937</v>
      </c>
      <c r="P15" s="8">
        <v>510538</v>
      </c>
      <c r="Q15" s="8">
        <v>-952093</v>
      </c>
      <c r="R15" s="8">
        <v>-154618</v>
      </c>
      <c r="S15" s="8"/>
      <c r="T15" s="8"/>
      <c r="U15" s="8"/>
      <c r="V15" s="8"/>
      <c r="W15" s="8">
        <v>1831</v>
      </c>
      <c r="X15" s="8">
        <v>14030944</v>
      </c>
      <c r="Y15" s="8">
        <v>-14029113</v>
      </c>
      <c r="Z15" s="2">
        <v>-99.99</v>
      </c>
      <c r="AA15" s="6">
        <v>18707920</v>
      </c>
    </row>
    <row r="16" spans="1:27" ht="13.5">
      <c r="A16" s="23" t="s">
        <v>41</v>
      </c>
      <c r="B16" s="29"/>
      <c r="C16" s="6">
        <v>7952118</v>
      </c>
      <c r="D16" s="6"/>
      <c r="E16" s="7">
        <v>10212938</v>
      </c>
      <c r="F16" s="8">
        <v>10212941</v>
      </c>
      <c r="G16" s="8">
        <v>1496</v>
      </c>
      <c r="H16" s="8">
        <v>23716</v>
      </c>
      <c r="I16" s="8">
        <v>25207</v>
      </c>
      <c r="J16" s="8">
        <v>50419</v>
      </c>
      <c r="K16" s="8">
        <v>48631</v>
      </c>
      <c r="L16" s="8">
        <v>25500</v>
      </c>
      <c r="M16" s="8">
        <v>32824</v>
      </c>
      <c r="N16" s="8">
        <v>106955</v>
      </c>
      <c r="O16" s="8">
        <v>15587</v>
      </c>
      <c r="P16" s="8">
        <v>11350</v>
      </c>
      <c r="Q16" s="8">
        <v>60565</v>
      </c>
      <c r="R16" s="8">
        <v>87502</v>
      </c>
      <c r="S16" s="8"/>
      <c r="T16" s="8"/>
      <c r="U16" s="8"/>
      <c r="V16" s="8"/>
      <c r="W16" s="8">
        <v>244876</v>
      </c>
      <c r="X16" s="8">
        <v>7659710</v>
      </c>
      <c r="Y16" s="8">
        <v>-7414834</v>
      </c>
      <c r="Z16" s="2">
        <v>-96.8</v>
      </c>
      <c r="AA16" s="6">
        <v>10212941</v>
      </c>
    </row>
    <row r="17" spans="1:27" ht="13.5">
      <c r="A17" s="23" t="s">
        <v>42</v>
      </c>
      <c r="B17" s="29"/>
      <c r="C17" s="6">
        <v>13046779</v>
      </c>
      <c r="D17" s="6"/>
      <c r="E17" s="7">
        <v>131248689</v>
      </c>
      <c r="F17" s="8">
        <v>131248689</v>
      </c>
      <c r="G17" s="8">
        <v>2929142</v>
      </c>
      <c r="H17" s="8">
        <v>7611421</v>
      </c>
      <c r="I17" s="8">
        <v>3375264</v>
      </c>
      <c r="J17" s="8">
        <v>13915827</v>
      </c>
      <c r="K17" s="8">
        <v>5277329</v>
      </c>
      <c r="L17" s="8">
        <v>1986383</v>
      </c>
      <c r="M17" s="8">
        <v>2795628</v>
      </c>
      <c r="N17" s="8">
        <v>10059340</v>
      </c>
      <c r="O17" s="8">
        <v>214829</v>
      </c>
      <c r="P17" s="8">
        <v>922481</v>
      </c>
      <c r="Q17" s="8">
        <v>11461375</v>
      </c>
      <c r="R17" s="8">
        <v>12598685</v>
      </c>
      <c r="S17" s="8"/>
      <c r="T17" s="8"/>
      <c r="U17" s="8"/>
      <c r="V17" s="8"/>
      <c r="W17" s="8">
        <v>36573852</v>
      </c>
      <c r="X17" s="8">
        <v>98436516</v>
      </c>
      <c r="Y17" s="8">
        <v>-61862664</v>
      </c>
      <c r="Z17" s="2">
        <v>-62.85</v>
      </c>
      <c r="AA17" s="6">
        <v>131248689</v>
      </c>
    </row>
    <row r="18" spans="1:27" ht="13.5">
      <c r="A18" s="23" t="s">
        <v>43</v>
      </c>
      <c r="B18" s="29"/>
      <c r="C18" s="6">
        <v>10130776</v>
      </c>
      <c r="D18" s="6"/>
      <c r="E18" s="7">
        <v>772560000</v>
      </c>
      <c r="F18" s="8">
        <v>845289563</v>
      </c>
      <c r="G18" s="8">
        <v>870874</v>
      </c>
      <c r="H18" s="8">
        <v>18059596</v>
      </c>
      <c r="I18" s="8">
        <v>451740</v>
      </c>
      <c r="J18" s="8">
        <v>19382210</v>
      </c>
      <c r="K18" s="8">
        <v>-2723201</v>
      </c>
      <c r="L18" s="8"/>
      <c r="M18" s="8">
        <v>319235120</v>
      </c>
      <c r="N18" s="8">
        <v>316511919</v>
      </c>
      <c r="O18" s="8"/>
      <c r="P18" s="8">
        <v>604031</v>
      </c>
      <c r="Q18" s="8">
        <v>470233</v>
      </c>
      <c r="R18" s="8">
        <v>1074264</v>
      </c>
      <c r="S18" s="8"/>
      <c r="T18" s="8"/>
      <c r="U18" s="8"/>
      <c r="V18" s="8"/>
      <c r="W18" s="8">
        <v>336968393</v>
      </c>
      <c r="X18" s="8">
        <v>633967172</v>
      </c>
      <c r="Y18" s="8">
        <v>-296998779</v>
      </c>
      <c r="Z18" s="2">
        <v>-46.85</v>
      </c>
      <c r="AA18" s="6">
        <v>845289563</v>
      </c>
    </row>
    <row r="19" spans="1:27" ht="13.5">
      <c r="A19" s="23" t="s">
        <v>44</v>
      </c>
      <c r="B19" s="29"/>
      <c r="C19" s="6">
        <v>25736890</v>
      </c>
      <c r="D19" s="6"/>
      <c r="E19" s="7">
        <v>65756239</v>
      </c>
      <c r="F19" s="26">
        <v>65756238</v>
      </c>
      <c r="G19" s="26">
        <v>13943548</v>
      </c>
      <c r="H19" s="26">
        <v>1672764</v>
      </c>
      <c r="I19" s="26">
        <v>7085625</v>
      </c>
      <c r="J19" s="26">
        <v>22701937</v>
      </c>
      <c r="K19" s="26">
        <v>1730990</v>
      </c>
      <c r="L19" s="26">
        <v>987072</v>
      </c>
      <c r="M19" s="26">
        <v>736704</v>
      </c>
      <c r="N19" s="26">
        <v>3454766</v>
      </c>
      <c r="O19" s="26">
        <v>1284590</v>
      </c>
      <c r="P19" s="26">
        <v>2445508</v>
      </c>
      <c r="Q19" s="26">
        <v>2803271</v>
      </c>
      <c r="R19" s="26">
        <v>6533369</v>
      </c>
      <c r="S19" s="26"/>
      <c r="T19" s="26"/>
      <c r="U19" s="26"/>
      <c r="V19" s="26"/>
      <c r="W19" s="26">
        <v>32690072</v>
      </c>
      <c r="X19" s="26">
        <v>49317177</v>
      </c>
      <c r="Y19" s="26">
        <v>-16627105</v>
      </c>
      <c r="Z19" s="27">
        <v>-33.71</v>
      </c>
      <c r="AA19" s="28">
        <v>65756238</v>
      </c>
    </row>
    <row r="20" spans="1:27" ht="13.5">
      <c r="A20" s="23" t="s">
        <v>45</v>
      </c>
      <c r="B20" s="29"/>
      <c r="C20" s="6"/>
      <c r="D20" s="6"/>
      <c r="E20" s="7">
        <v>170476599</v>
      </c>
      <c r="F20" s="8">
        <v>170476599</v>
      </c>
      <c r="G20" s="8">
        <v>152151</v>
      </c>
      <c r="H20" s="8">
        <v>146007</v>
      </c>
      <c r="I20" s="30">
        <v>64979</v>
      </c>
      <c r="J20" s="8">
        <v>363137</v>
      </c>
      <c r="K20" s="8">
        <v>185899</v>
      </c>
      <c r="L20" s="8">
        <v>148682</v>
      </c>
      <c r="M20" s="8">
        <v>111223</v>
      </c>
      <c r="N20" s="8">
        <v>445804</v>
      </c>
      <c r="O20" s="8">
        <v>33269</v>
      </c>
      <c r="P20" s="30">
        <v>70145</v>
      </c>
      <c r="Q20" s="8">
        <v>58295</v>
      </c>
      <c r="R20" s="8">
        <v>161709</v>
      </c>
      <c r="S20" s="8"/>
      <c r="T20" s="8"/>
      <c r="U20" s="8"/>
      <c r="V20" s="8"/>
      <c r="W20" s="30">
        <v>970650</v>
      </c>
      <c r="X20" s="8">
        <v>127857450</v>
      </c>
      <c r="Y20" s="8">
        <v>-126886800</v>
      </c>
      <c r="Z20" s="2">
        <v>-99.24</v>
      </c>
      <c r="AA20" s="6">
        <v>170476599</v>
      </c>
    </row>
    <row r="21" spans="1:27" ht="24.75" customHeight="1">
      <c r="A21" s="31" t="s">
        <v>46</v>
      </c>
      <c r="B21" s="32"/>
      <c r="C21" s="33">
        <f aca="true" t="shared" si="0" ref="C21:Y21">SUM(C5:C20)</f>
        <v>403056223</v>
      </c>
      <c r="D21" s="33">
        <f t="shared" si="0"/>
        <v>0</v>
      </c>
      <c r="E21" s="34">
        <f t="shared" si="0"/>
        <v>5198465305</v>
      </c>
      <c r="F21" s="35">
        <f t="shared" si="0"/>
        <v>5271194870</v>
      </c>
      <c r="G21" s="35">
        <f t="shared" si="0"/>
        <v>360637493</v>
      </c>
      <c r="H21" s="35">
        <f t="shared" si="0"/>
        <v>277823874</v>
      </c>
      <c r="I21" s="35">
        <f t="shared" si="0"/>
        <v>248375554</v>
      </c>
      <c r="J21" s="35">
        <f t="shared" si="0"/>
        <v>886836921</v>
      </c>
      <c r="K21" s="35">
        <f t="shared" si="0"/>
        <v>287588836</v>
      </c>
      <c r="L21" s="35">
        <f t="shared" si="0"/>
        <v>311163826</v>
      </c>
      <c r="M21" s="35">
        <f t="shared" si="0"/>
        <v>638056105</v>
      </c>
      <c r="N21" s="35">
        <f t="shared" si="0"/>
        <v>1236808767</v>
      </c>
      <c r="O21" s="35">
        <f t="shared" si="0"/>
        <v>333346185</v>
      </c>
      <c r="P21" s="35">
        <f t="shared" si="0"/>
        <v>365412640</v>
      </c>
      <c r="Q21" s="35">
        <f t="shared" si="0"/>
        <v>318638512</v>
      </c>
      <c r="R21" s="35">
        <f t="shared" si="0"/>
        <v>1017397337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3141043025</v>
      </c>
      <c r="X21" s="35">
        <f t="shared" si="0"/>
        <v>3953396147</v>
      </c>
      <c r="Y21" s="35">
        <f t="shared" si="0"/>
        <v>-812353122</v>
      </c>
      <c r="Z21" s="36">
        <f>+IF(X21&lt;&gt;0,+(Y21/X21)*100,0)</f>
        <v>-20.548234778253807</v>
      </c>
      <c r="AA21" s="33">
        <f>SUM(AA5:AA20)</f>
        <v>5271194870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73420364</v>
      </c>
      <c r="D24" s="6"/>
      <c r="E24" s="7">
        <v>729929718</v>
      </c>
      <c r="F24" s="8">
        <v>740128721</v>
      </c>
      <c r="G24" s="8">
        <v>72387541</v>
      </c>
      <c r="H24" s="8">
        <v>67068262</v>
      </c>
      <c r="I24" s="8">
        <v>67091259</v>
      </c>
      <c r="J24" s="8">
        <v>206547062</v>
      </c>
      <c r="K24" s="8">
        <v>62884878</v>
      </c>
      <c r="L24" s="8">
        <v>675027</v>
      </c>
      <c r="M24" s="8">
        <v>54474740</v>
      </c>
      <c r="N24" s="8">
        <v>118034645</v>
      </c>
      <c r="O24" s="8">
        <v>61944369</v>
      </c>
      <c r="P24" s="8">
        <v>61156886</v>
      </c>
      <c r="Q24" s="8">
        <v>60496606</v>
      </c>
      <c r="R24" s="8">
        <v>183597861</v>
      </c>
      <c r="S24" s="8"/>
      <c r="T24" s="8"/>
      <c r="U24" s="8"/>
      <c r="V24" s="8"/>
      <c r="W24" s="8">
        <v>508179568</v>
      </c>
      <c r="X24" s="8">
        <v>554424346</v>
      </c>
      <c r="Y24" s="8">
        <v>-46244778</v>
      </c>
      <c r="Z24" s="2">
        <v>-8.34</v>
      </c>
      <c r="AA24" s="6">
        <v>740128721</v>
      </c>
    </row>
    <row r="25" spans="1:27" ht="13.5">
      <c r="A25" s="25" t="s">
        <v>49</v>
      </c>
      <c r="B25" s="24"/>
      <c r="C25" s="6"/>
      <c r="D25" s="6"/>
      <c r="E25" s="7">
        <v>60892617</v>
      </c>
      <c r="F25" s="8">
        <v>60892617</v>
      </c>
      <c r="G25" s="8"/>
      <c r="H25" s="8">
        <v>5219258</v>
      </c>
      <c r="I25" s="8">
        <v>5323271</v>
      </c>
      <c r="J25" s="8">
        <v>10542529</v>
      </c>
      <c r="K25" s="8">
        <v>5303280</v>
      </c>
      <c r="L25" s="8"/>
      <c r="M25" s="8">
        <v>4667663</v>
      </c>
      <c r="N25" s="8">
        <v>9970943</v>
      </c>
      <c r="O25" s="8">
        <v>5260616</v>
      </c>
      <c r="P25" s="8">
        <v>5306101</v>
      </c>
      <c r="Q25" s="8">
        <v>5274286</v>
      </c>
      <c r="R25" s="8">
        <v>15841003</v>
      </c>
      <c r="S25" s="8"/>
      <c r="T25" s="8"/>
      <c r="U25" s="8"/>
      <c r="V25" s="8"/>
      <c r="W25" s="8">
        <v>36354475</v>
      </c>
      <c r="X25" s="8">
        <v>45669459</v>
      </c>
      <c r="Y25" s="8">
        <v>-9314984</v>
      </c>
      <c r="Z25" s="2">
        <v>-20.4</v>
      </c>
      <c r="AA25" s="6">
        <v>60892617</v>
      </c>
    </row>
    <row r="26" spans="1:27" ht="13.5">
      <c r="A26" s="25" t="s">
        <v>50</v>
      </c>
      <c r="B26" s="24"/>
      <c r="C26" s="6"/>
      <c r="D26" s="6"/>
      <c r="E26" s="7">
        <v>635637711</v>
      </c>
      <c r="F26" s="8">
        <v>635637711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476728284</v>
      </c>
      <c r="Y26" s="8">
        <v>-476728284</v>
      </c>
      <c r="Z26" s="2">
        <v>-100</v>
      </c>
      <c r="AA26" s="6">
        <v>635637711</v>
      </c>
    </row>
    <row r="27" spans="1:27" ht="13.5">
      <c r="A27" s="25" t="s">
        <v>51</v>
      </c>
      <c r="B27" s="24"/>
      <c r="C27" s="6">
        <v>73952433</v>
      </c>
      <c r="D27" s="6"/>
      <c r="E27" s="7">
        <v>448974282</v>
      </c>
      <c r="F27" s="8">
        <v>448974282</v>
      </c>
      <c r="G27" s="8">
        <v>30908976</v>
      </c>
      <c r="H27" s="8">
        <v>30908976</v>
      </c>
      <c r="I27" s="8">
        <v>30908976</v>
      </c>
      <c r="J27" s="8">
        <v>92726928</v>
      </c>
      <c r="K27" s="8">
        <v>30908976</v>
      </c>
      <c r="L27" s="8"/>
      <c r="M27" s="8">
        <v>30908976</v>
      </c>
      <c r="N27" s="8">
        <v>61817952</v>
      </c>
      <c r="O27" s="8">
        <v>30908976</v>
      </c>
      <c r="P27" s="8">
        <v>30908976</v>
      </c>
      <c r="Q27" s="8">
        <v>30908976</v>
      </c>
      <c r="R27" s="8">
        <v>92726928</v>
      </c>
      <c r="S27" s="8"/>
      <c r="T27" s="8"/>
      <c r="U27" s="8"/>
      <c r="V27" s="8"/>
      <c r="W27" s="8">
        <v>247271808</v>
      </c>
      <c r="X27" s="8">
        <v>336730716</v>
      </c>
      <c r="Y27" s="8">
        <v>-89458908</v>
      </c>
      <c r="Z27" s="2">
        <v>-26.57</v>
      </c>
      <c r="AA27" s="6">
        <v>448974282</v>
      </c>
    </row>
    <row r="28" spans="1:27" ht="13.5">
      <c r="A28" s="25" t="s">
        <v>52</v>
      </c>
      <c r="B28" s="24"/>
      <c r="C28" s="6">
        <v>36602557</v>
      </c>
      <c r="D28" s="6"/>
      <c r="E28" s="7">
        <v>50876578</v>
      </c>
      <c r="F28" s="8">
        <v>50876578</v>
      </c>
      <c r="G28" s="8"/>
      <c r="H28" s="8">
        <v>1954916</v>
      </c>
      <c r="I28" s="8"/>
      <c r="J28" s="8">
        <v>1954916</v>
      </c>
      <c r="K28" s="8"/>
      <c r="L28" s="8"/>
      <c r="M28" s="8">
        <v>18692868</v>
      </c>
      <c r="N28" s="8">
        <v>18692868</v>
      </c>
      <c r="O28" s="8"/>
      <c r="P28" s="8">
        <v>1803161</v>
      </c>
      <c r="Q28" s="8"/>
      <c r="R28" s="8">
        <v>1803161</v>
      </c>
      <c r="S28" s="8"/>
      <c r="T28" s="8"/>
      <c r="U28" s="8"/>
      <c r="V28" s="8"/>
      <c r="W28" s="8">
        <v>22450945</v>
      </c>
      <c r="X28" s="8">
        <v>38157436</v>
      </c>
      <c r="Y28" s="8">
        <v>-15706491</v>
      </c>
      <c r="Z28" s="2">
        <v>-41.16</v>
      </c>
      <c r="AA28" s="6">
        <v>50876578</v>
      </c>
    </row>
    <row r="29" spans="1:27" ht="13.5">
      <c r="A29" s="25" t="s">
        <v>53</v>
      </c>
      <c r="B29" s="24"/>
      <c r="C29" s="6">
        <v>402097137</v>
      </c>
      <c r="D29" s="6"/>
      <c r="E29" s="7">
        <v>2274386416</v>
      </c>
      <c r="F29" s="8">
        <v>2274386416</v>
      </c>
      <c r="G29" s="8">
        <v>35763239</v>
      </c>
      <c r="H29" s="8">
        <v>238100915</v>
      </c>
      <c r="I29" s="8">
        <v>162640025</v>
      </c>
      <c r="J29" s="8">
        <v>436504179</v>
      </c>
      <c r="K29" s="8">
        <v>159185812</v>
      </c>
      <c r="L29" s="8">
        <v>153221099</v>
      </c>
      <c r="M29" s="8">
        <v>203869120</v>
      </c>
      <c r="N29" s="8">
        <v>516276031</v>
      </c>
      <c r="O29" s="8">
        <v>194440350</v>
      </c>
      <c r="P29" s="8">
        <v>226387659</v>
      </c>
      <c r="Q29" s="8">
        <v>192800196</v>
      </c>
      <c r="R29" s="8">
        <v>613628205</v>
      </c>
      <c r="S29" s="8"/>
      <c r="T29" s="8"/>
      <c r="U29" s="8"/>
      <c r="V29" s="8"/>
      <c r="W29" s="8">
        <v>1566408415</v>
      </c>
      <c r="X29" s="8">
        <v>1705789807</v>
      </c>
      <c r="Y29" s="8">
        <v>-139381392</v>
      </c>
      <c r="Z29" s="2">
        <v>-8.17</v>
      </c>
      <c r="AA29" s="6">
        <v>2274386416</v>
      </c>
    </row>
    <row r="30" spans="1:27" ht="13.5">
      <c r="A30" s="25" t="s">
        <v>54</v>
      </c>
      <c r="B30" s="24"/>
      <c r="C30" s="6">
        <v>1498703</v>
      </c>
      <c r="D30" s="6"/>
      <c r="E30" s="7">
        <v>9177424</v>
      </c>
      <c r="F30" s="8">
        <v>10410686</v>
      </c>
      <c r="G30" s="8">
        <v>65280</v>
      </c>
      <c r="H30" s="8">
        <v>56583</v>
      </c>
      <c r="I30" s="8">
        <v>966404</v>
      </c>
      <c r="J30" s="8">
        <v>1088267</v>
      </c>
      <c r="K30" s="8">
        <v>309643</v>
      </c>
      <c r="L30" s="8">
        <v>1905381</v>
      </c>
      <c r="M30" s="8">
        <v>307722</v>
      </c>
      <c r="N30" s="8">
        <v>2522746</v>
      </c>
      <c r="O30" s="8">
        <v>338894</v>
      </c>
      <c r="P30" s="8">
        <v>295770</v>
      </c>
      <c r="Q30" s="8">
        <v>1327917</v>
      </c>
      <c r="R30" s="8">
        <v>1962581</v>
      </c>
      <c r="S30" s="8"/>
      <c r="T30" s="8"/>
      <c r="U30" s="8"/>
      <c r="V30" s="8"/>
      <c r="W30" s="8">
        <v>5573594</v>
      </c>
      <c r="X30" s="8">
        <v>7821670</v>
      </c>
      <c r="Y30" s="8">
        <v>-2248076</v>
      </c>
      <c r="Z30" s="2">
        <v>-28.74</v>
      </c>
      <c r="AA30" s="6">
        <v>10410686</v>
      </c>
    </row>
    <row r="31" spans="1:27" ht="13.5">
      <c r="A31" s="25" t="s">
        <v>55</v>
      </c>
      <c r="B31" s="24"/>
      <c r="C31" s="6">
        <v>44398210</v>
      </c>
      <c r="D31" s="6"/>
      <c r="E31" s="7">
        <v>467038451</v>
      </c>
      <c r="F31" s="8">
        <v>521951574</v>
      </c>
      <c r="G31" s="8">
        <v>24400123</v>
      </c>
      <c r="H31" s="8">
        <v>51154146</v>
      </c>
      <c r="I31" s="8">
        <v>20736113</v>
      </c>
      <c r="J31" s="8">
        <v>96290382</v>
      </c>
      <c r="K31" s="8">
        <v>7408508</v>
      </c>
      <c r="L31" s="8">
        <v>15581941</v>
      </c>
      <c r="M31" s="8">
        <v>10030387</v>
      </c>
      <c r="N31" s="8">
        <v>33020836</v>
      </c>
      <c r="O31" s="8">
        <v>12586801</v>
      </c>
      <c r="P31" s="8">
        <v>23255075</v>
      </c>
      <c r="Q31" s="8">
        <v>26711321</v>
      </c>
      <c r="R31" s="8">
        <v>62553197</v>
      </c>
      <c r="S31" s="8"/>
      <c r="T31" s="8"/>
      <c r="U31" s="8"/>
      <c r="V31" s="8"/>
      <c r="W31" s="8">
        <v>191864415</v>
      </c>
      <c r="X31" s="8">
        <v>390669378</v>
      </c>
      <c r="Y31" s="8">
        <v>-198804963</v>
      </c>
      <c r="Z31" s="2">
        <v>-50.89</v>
      </c>
      <c r="AA31" s="6">
        <v>521951574</v>
      </c>
    </row>
    <row r="32" spans="1:27" ht="13.5">
      <c r="A32" s="25" t="s">
        <v>43</v>
      </c>
      <c r="B32" s="24"/>
      <c r="C32" s="6">
        <v>22921301</v>
      </c>
      <c r="D32" s="6"/>
      <c r="E32" s="7">
        <v>17406858</v>
      </c>
      <c r="F32" s="8">
        <v>17891858</v>
      </c>
      <c r="G32" s="8">
        <v>205944</v>
      </c>
      <c r="H32" s="8">
        <v>464675</v>
      </c>
      <c r="I32" s="8">
        <v>289071</v>
      </c>
      <c r="J32" s="8">
        <v>959690</v>
      </c>
      <c r="K32" s="8">
        <v>34935</v>
      </c>
      <c r="L32" s="8">
        <v>247124</v>
      </c>
      <c r="M32" s="8">
        <v>245592</v>
      </c>
      <c r="N32" s="8">
        <v>527651</v>
      </c>
      <c r="O32" s="8">
        <v>69295</v>
      </c>
      <c r="P32" s="8">
        <v>238859</v>
      </c>
      <c r="Q32" s="8">
        <v>246668</v>
      </c>
      <c r="R32" s="8">
        <v>554822</v>
      </c>
      <c r="S32" s="8"/>
      <c r="T32" s="8"/>
      <c r="U32" s="8"/>
      <c r="V32" s="8"/>
      <c r="W32" s="8">
        <v>2042163</v>
      </c>
      <c r="X32" s="8">
        <v>13418894</v>
      </c>
      <c r="Y32" s="8">
        <v>-11376731</v>
      </c>
      <c r="Z32" s="2">
        <v>-84.78</v>
      </c>
      <c r="AA32" s="6">
        <v>17891858</v>
      </c>
    </row>
    <row r="33" spans="1:27" ht="13.5">
      <c r="A33" s="25" t="s">
        <v>56</v>
      </c>
      <c r="B33" s="24"/>
      <c r="C33" s="6">
        <v>1124146155</v>
      </c>
      <c r="D33" s="6"/>
      <c r="E33" s="7">
        <v>346898273</v>
      </c>
      <c r="F33" s="8">
        <v>422357629</v>
      </c>
      <c r="G33" s="8">
        <v>26908752</v>
      </c>
      <c r="H33" s="8">
        <v>17639496</v>
      </c>
      <c r="I33" s="8">
        <v>34596790</v>
      </c>
      <c r="J33" s="8">
        <v>79145038</v>
      </c>
      <c r="K33" s="8">
        <v>20772859</v>
      </c>
      <c r="L33" s="8">
        <v>22478208</v>
      </c>
      <c r="M33" s="8">
        <v>9185406</v>
      </c>
      <c r="N33" s="8">
        <v>52436473</v>
      </c>
      <c r="O33" s="8">
        <v>21673776</v>
      </c>
      <c r="P33" s="8">
        <v>23846931</v>
      </c>
      <c r="Q33" s="8">
        <v>20052502</v>
      </c>
      <c r="R33" s="8">
        <v>65573209</v>
      </c>
      <c r="S33" s="8"/>
      <c r="T33" s="8"/>
      <c r="U33" s="8"/>
      <c r="V33" s="8"/>
      <c r="W33" s="8">
        <v>197154720</v>
      </c>
      <c r="X33" s="8">
        <v>316557696</v>
      </c>
      <c r="Y33" s="8">
        <v>-119402976</v>
      </c>
      <c r="Z33" s="2">
        <v>-37.72</v>
      </c>
      <c r="AA33" s="6">
        <v>422357629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1779036860</v>
      </c>
      <c r="D35" s="33">
        <f>SUM(D24:D34)</f>
        <v>0</v>
      </c>
      <c r="E35" s="34">
        <f t="shared" si="1"/>
        <v>5041218328</v>
      </c>
      <c r="F35" s="35">
        <f t="shared" si="1"/>
        <v>5183508072</v>
      </c>
      <c r="G35" s="35">
        <f t="shared" si="1"/>
        <v>190639855</v>
      </c>
      <c r="H35" s="35">
        <f t="shared" si="1"/>
        <v>412567227</v>
      </c>
      <c r="I35" s="35">
        <f t="shared" si="1"/>
        <v>322551909</v>
      </c>
      <c r="J35" s="35">
        <f t="shared" si="1"/>
        <v>925758991</v>
      </c>
      <c r="K35" s="35">
        <f t="shared" si="1"/>
        <v>286808891</v>
      </c>
      <c r="L35" s="35">
        <f t="shared" si="1"/>
        <v>194108780</v>
      </c>
      <c r="M35" s="35">
        <f t="shared" si="1"/>
        <v>332382474</v>
      </c>
      <c r="N35" s="35">
        <f t="shared" si="1"/>
        <v>813300145</v>
      </c>
      <c r="O35" s="35">
        <f t="shared" si="1"/>
        <v>327223077</v>
      </c>
      <c r="P35" s="35">
        <f t="shared" si="1"/>
        <v>373199418</v>
      </c>
      <c r="Q35" s="35">
        <f t="shared" si="1"/>
        <v>337818472</v>
      </c>
      <c r="R35" s="35">
        <f t="shared" si="1"/>
        <v>1038240967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2777300103</v>
      </c>
      <c r="X35" s="35">
        <f t="shared" si="1"/>
        <v>3885967686</v>
      </c>
      <c r="Y35" s="35">
        <f t="shared" si="1"/>
        <v>-1108667583</v>
      </c>
      <c r="Z35" s="36">
        <f>+IF(X35&lt;&gt;0,+(Y35/X35)*100,0)</f>
        <v>-28.53002578982331</v>
      </c>
      <c r="AA35" s="33">
        <f>SUM(AA24:AA34)</f>
        <v>5183508072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-1375980637</v>
      </c>
      <c r="D37" s="46">
        <f>+D21-D35</f>
        <v>0</v>
      </c>
      <c r="E37" s="47">
        <f t="shared" si="2"/>
        <v>157246977</v>
      </c>
      <c r="F37" s="48">
        <f t="shared" si="2"/>
        <v>87686798</v>
      </c>
      <c r="G37" s="48">
        <f t="shared" si="2"/>
        <v>169997638</v>
      </c>
      <c r="H37" s="48">
        <f t="shared" si="2"/>
        <v>-134743353</v>
      </c>
      <c r="I37" s="48">
        <f t="shared" si="2"/>
        <v>-74176355</v>
      </c>
      <c r="J37" s="48">
        <f t="shared" si="2"/>
        <v>-38922070</v>
      </c>
      <c r="K37" s="48">
        <f t="shared" si="2"/>
        <v>779945</v>
      </c>
      <c r="L37" s="48">
        <f t="shared" si="2"/>
        <v>117055046</v>
      </c>
      <c r="M37" s="48">
        <f t="shared" si="2"/>
        <v>305673631</v>
      </c>
      <c r="N37" s="48">
        <f t="shared" si="2"/>
        <v>423508622</v>
      </c>
      <c r="O37" s="48">
        <f t="shared" si="2"/>
        <v>6123108</v>
      </c>
      <c r="P37" s="48">
        <f t="shared" si="2"/>
        <v>-7786778</v>
      </c>
      <c r="Q37" s="48">
        <f t="shared" si="2"/>
        <v>-19179960</v>
      </c>
      <c r="R37" s="48">
        <f t="shared" si="2"/>
        <v>-20843630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363742922</v>
      </c>
      <c r="X37" s="48">
        <f>IF(F21=F35,0,X21-X35)</f>
        <v>67428461</v>
      </c>
      <c r="Y37" s="48">
        <f t="shared" si="2"/>
        <v>296314461</v>
      </c>
      <c r="Z37" s="49">
        <f>+IF(X37&lt;&gt;0,+(Y37/X37)*100,0)</f>
        <v>439.45013219269526</v>
      </c>
      <c r="AA37" s="46">
        <f>+AA21-AA35</f>
        <v>87686798</v>
      </c>
    </row>
    <row r="38" spans="1:27" ht="22.5" customHeight="1">
      <c r="A38" s="50" t="s">
        <v>60</v>
      </c>
      <c r="B38" s="29"/>
      <c r="C38" s="6">
        <v>274138915</v>
      </c>
      <c r="D38" s="6"/>
      <c r="E38" s="7">
        <v>484271650</v>
      </c>
      <c r="F38" s="8">
        <v>538327536</v>
      </c>
      <c r="G38" s="8">
        <v>2659083</v>
      </c>
      <c r="H38" s="8">
        <v>976312</v>
      </c>
      <c r="I38" s="8">
        <v>25007235</v>
      </c>
      <c r="J38" s="8">
        <v>28642630</v>
      </c>
      <c r="K38" s="8">
        <v>33148547</v>
      </c>
      <c r="L38" s="8"/>
      <c r="M38" s="8">
        <v>9129261</v>
      </c>
      <c r="N38" s="8">
        <v>42277808</v>
      </c>
      <c r="O38" s="8">
        <v>4851691</v>
      </c>
      <c r="P38" s="8">
        <v>32007011</v>
      </c>
      <c r="Q38" s="8">
        <v>39587837</v>
      </c>
      <c r="R38" s="8">
        <v>76446539</v>
      </c>
      <c r="S38" s="8"/>
      <c r="T38" s="8"/>
      <c r="U38" s="8"/>
      <c r="V38" s="8"/>
      <c r="W38" s="8">
        <v>147366977</v>
      </c>
      <c r="X38" s="8">
        <v>403745652</v>
      </c>
      <c r="Y38" s="8">
        <v>-256378675</v>
      </c>
      <c r="Z38" s="2">
        <v>-63.5</v>
      </c>
      <c r="AA38" s="6">
        <v>538327536</v>
      </c>
    </row>
    <row r="39" spans="1:27" ht="57" customHeight="1">
      <c r="A39" s="50" t="s">
        <v>61</v>
      </c>
      <c r="B39" s="29"/>
      <c r="C39" s="28">
        <v>208997</v>
      </c>
      <c r="D39" s="28"/>
      <c r="E39" s="7">
        <v>907043</v>
      </c>
      <c r="F39" s="26">
        <v>7043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5282</v>
      </c>
      <c r="Y39" s="26">
        <v>-5282</v>
      </c>
      <c r="Z39" s="27">
        <v>-100</v>
      </c>
      <c r="AA39" s="28">
        <v>7043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-1101632725</v>
      </c>
      <c r="D41" s="56">
        <f>SUM(D37:D40)</f>
        <v>0</v>
      </c>
      <c r="E41" s="57">
        <f t="shared" si="3"/>
        <v>642425670</v>
      </c>
      <c r="F41" s="58">
        <f t="shared" si="3"/>
        <v>626021377</v>
      </c>
      <c r="G41" s="58">
        <f t="shared" si="3"/>
        <v>172656721</v>
      </c>
      <c r="H41" s="58">
        <f t="shared" si="3"/>
        <v>-133767041</v>
      </c>
      <c r="I41" s="58">
        <f t="shared" si="3"/>
        <v>-49169120</v>
      </c>
      <c r="J41" s="58">
        <f t="shared" si="3"/>
        <v>-10279440</v>
      </c>
      <c r="K41" s="58">
        <f t="shared" si="3"/>
        <v>33928492</v>
      </c>
      <c r="L41" s="58">
        <f t="shared" si="3"/>
        <v>117055046</v>
      </c>
      <c r="M41" s="58">
        <f t="shared" si="3"/>
        <v>314802892</v>
      </c>
      <c r="N41" s="58">
        <f t="shared" si="3"/>
        <v>465786430</v>
      </c>
      <c r="O41" s="58">
        <f t="shared" si="3"/>
        <v>10974799</v>
      </c>
      <c r="P41" s="58">
        <f t="shared" si="3"/>
        <v>24220233</v>
      </c>
      <c r="Q41" s="58">
        <f t="shared" si="3"/>
        <v>20407877</v>
      </c>
      <c r="R41" s="58">
        <f t="shared" si="3"/>
        <v>55602909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511109899</v>
      </c>
      <c r="X41" s="58">
        <f t="shared" si="3"/>
        <v>471179395</v>
      </c>
      <c r="Y41" s="58">
        <f t="shared" si="3"/>
        <v>39930504</v>
      </c>
      <c r="Z41" s="59">
        <f>+IF(X41&lt;&gt;0,+(Y41/X41)*100,0)</f>
        <v>8.474586202989627</v>
      </c>
      <c r="AA41" s="56">
        <f>SUM(AA37:AA40)</f>
        <v>626021377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-1101632725</v>
      </c>
      <c r="D43" s="64">
        <f>+D41-D42</f>
        <v>0</v>
      </c>
      <c r="E43" s="65">
        <f t="shared" si="4"/>
        <v>642425670</v>
      </c>
      <c r="F43" s="66">
        <f t="shared" si="4"/>
        <v>626021377</v>
      </c>
      <c r="G43" s="66">
        <f t="shared" si="4"/>
        <v>172656721</v>
      </c>
      <c r="H43" s="66">
        <f t="shared" si="4"/>
        <v>-133767041</v>
      </c>
      <c r="I43" s="66">
        <f t="shared" si="4"/>
        <v>-49169120</v>
      </c>
      <c r="J43" s="66">
        <f t="shared" si="4"/>
        <v>-10279440</v>
      </c>
      <c r="K43" s="66">
        <f t="shared" si="4"/>
        <v>33928492</v>
      </c>
      <c r="L43" s="66">
        <f t="shared" si="4"/>
        <v>117055046</v>
      </c>
      <c r="M43" s="66">
        <f t="shared" si="4"/>
        <v>314802892</v>
      </c>
      <c r="N43" s="66">
        <f t="shared" si="4"/>
        <v>465786430</v>
      </c>
      <c r="O43" s="66">
        <f t="shared" si="4"/>
        <v>10974799</v>
      </c>
      <c r="P43" s="66">
        <f t="shared" si="4"/>
        <v>24220233</v>
      </c>
      <c r="Q43" s="66">
        <f t="shared" si="4"/>
        <v>20407877</v>
      </c>
      <c r="R43" s="66">
        <f t="shared" si="4"/>
        <v>55602909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511109899</v>
      </c>
      <c r="X43" s="66">
        <f t="shared" si="4"/>
        <v>471179395</v>
      </c>
      <c r="Y43" s="66">
        <f t="shared" si="4"/>
        <v>39930504</v>
      </c>
      <c r="Z43" s="67">
        <f>+IF(X43&lt;&gt;0,+(Y43/X43)*100,0)</f>
        <v>8.474586202989627</v>
      </c>
      <c r="AA43" s="64">
        <f>+AA41-AA42</f>
        <v>626021377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-1101632725</v>
      </c>
      <c r="D45" s="56">
        <f>SUM(D43:D44)</f>
        <v>0</v>
      </c>
      <c r="E45" s="57">
        <f t="shared" si="5"/>
        <v>642425670</v>
      </c>
      <c r="F45" s="58">
        <f t="shared" si="5"/>
        <v>626021377</v>
      </c>
      <c r="G45" s="58">
        <f t="shared" si="5"/>
        <v>172656721</v>
      </c>
      <c r="H45" s="58">
        <f t="shared" si="5"/>
        <v>-133767041</v>
      </c>
      <c r="I45" s="58">
        <f t="shared" si="5"/>
        <v>-49169120</v>
      </c>
      <c r="J45" s="58">
        <f t="shared" si="5"/>
        <v>-10279440</v>
      </c>
      <c r="K45" s="58">
        <f t="shared" si="5"/>
        <v>33928492</v>
      </c>
      <c r="L45" s="58">
        <f t="shared" si="5"/>
        <v>117055046</v>
      </c>
      <c r="M45" s="58">
        <f t="shared" si="5"/>
        <v>314802892</v>
      </c>
      <c r="N45" s="58">
        <f t="shared" si="5"/>
        <v>465786430</v>
      </c>
      <c r="O45" s="58">
        <f t="shared" si="5"/>
        <v>10974799</v>
      </c>
      <c r="P45" s="58">
        <f t="shared" si="5"/>
        <v>24220233</v>
      </c>
      <c r="Q45" s="58">
        <f t="shared" si="5"/>
        <v>20407877</v>
      </c>
      <c r="R45" s="58">
        <f t="shared" si="5"/>
        <v>55602909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511109899</v>
      </c>
      <c r="X45" s="58">
        <f t="shared" si="5"/>
        <v>471179395</v>
      </c>
      <c r="Y45" s="58">
        <f t="shared" si="5"/>
        <v>39930504</v>
      </c>
      <c r="Z45" s="59">
        <f>+IF(X45&lt;&gt;0,+(Y45/X45)*100,0)</f>
        <v>8.474586202989627</v>
      </c>
      <c r="AA45" s="56">
        <f>SUM(AA43:AA44)</f>
        <v>626021377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-1101632725</v>
      </c>
      <c r="D47" s="71">
        <f>SUM(D45:D46)</f>
        <v>0</v>
      </c>
      <c r="E47" s="72">
        <f t="shared" si="6"/>
        <v>642425670</v>
      </c>
      <c r="F47" s="73">
        <f t="shared" si="6"/>
        <v>626021377</v>
      </c>
      <c r="G47" s="73">
        <f t="shared" si="6"/>
        <v>172656721</v>
      </c>
      <c r="H47" s="74">
        <f t="shared" si="6"/>
        <v>-133767041</v>
      </c>
      <c r="I47" s="74">
        <f t="shared" si="6"/>
        <v>-49169120</v>
      </c>
      <c r="J47" s="74">
        <f t="shared" si="6"/>
        <v>-10279440</v>
      </c>
      <c r="K47" s="74">
        <f t="shared" si="6"/>
        <v>33928492</v>
      </c>
      <c r="L47" s="74">
        <f t="shared" si="6"/>
        <v>117055046</v>
      </c>
      <c r="M47" s="73">
        <f t="shared" si="6"/>
        <v>314802892</v>
      </c>
      <c r="N47" s="73">
        <f t="shared" si="6"/>
        <v>465786430</v>
      </c>
      <c r="O47" s="74">
        <f t="shared" si="6"/>
        <v>10974799</v>
      </c>
      <c r="P47" s="74">
        <f t="shared" si="6"/>
        <v>24220233</v>
      </c>
      <c r="Q47" s="74">
        <f t="shared" si="6"/>
        <v>20407877</v>
      </c>
      <c r="R47" s="74">
        <f t="shared" si="6"/>
        <v>55602909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511109899</v>
      </c>
      <c r="X47" s="74">
        <f t="shared" si="6"/>
        <v>471179395</v>
      </c>
      <c r="Y47" s="74">
        <f t="shared" si="6"/>
        <v>39930504</v>
      </c>
      <c r="Z47" s="75">
        <f>+IF(X47&lt;&gt;0,+(Y47/X47)*100,0)</f>
        <v>8.474586202989627</v>
      </c>
      <c r="AA47" s="76">
        <f>SUM(AA45:AA46)</f>
        <v>626021377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325127765</v>
      </c>
      <c r="D5" s="6"/>
      <c r="E5" s="7">
        <v>400836191</v>
      </c>
      <c r="F5" s="8">
        <v>353033972</v>
      </c>
      <c r="G5" s="8">
        <v>59918806</v>
      </c>
      <c r="H5" s="8">
        <v>19302728</v>
      </c>
      <c r="I5" s="8">
        <v>20235017</v>
      </c>
      <c r="J5" s="8">
        <v>99456551</v>
      </c>
      <c r="K5" s="8">
        <v>29494079</v>
      </c>
      <c r="L5" s="8">
        <v>25370602</v>
      </c>
      <c r="M5" s="8">
        <v>25120705</v>
      </c>
      <c r="N5" s="8">
        <v>79985386</v>
      </c>
      <c r="O5" s="8">
        <v>25251271</v>
      </c>
      <c r="P5" s="8">
        <v>24242561</v>
      </c>
      <c r="Q5" s="8">
        <v>25003234</v>
      </c>
      <c r="R5" s="8">
        <v>74497066</v>
      </c>
      <c r="S5" s="8"/>
      <c r="T5" s="8"/>
      <c r="U5" s="8"/>
      <c r="V5" s="8"/>
      <c r="W5" s="8">
        <v>253939003</v>
      </c>
      <c r="X5" s="8">
        <v>271121957</v>
      </c>
      <c r="Y5" s="8">
        <v>-17182954</v>
      </c>
      <c r="Z5" s="2">
        <v>-6.34</v>
      </c>
      <c r="AA5" s="6">
        <v>353033972</v>
      </c>
    </row>
    <row r="6" spans="1:27" ht="13.5">
      <c r="A6" s="23" t="s">
        <v>32</v>
      </c>
      <c r="B6" s="24"/>
      <c r="C6" s="6">
        <v>767364258</v>
      </c>
      <c r="D6" s="6"/>
      <c r="E6" s="7">
        <v>893580402</v>
      </c>
      <c r="F6" s="8">
        <v>875281374</v>
      </c>
      <c r="G6" s="8">
        <v>71084816</v>
      </c>
      <c r="H6" s="8">
        <v>74939281</v>
      </c>
      <c r="I6" s="8">
        <v>68315298</v>
      </c>
      <c r="J6" s="8">
        <v>214339395</v>
      </c>
      <c r="K6" s="8">
        <v>72403967</v>
      </c>
      <c r="L6" s="8">
        <v>85534614</v>
      </c>
      <c r="M6" s="8">
        <v>49195730</v>
      </c>
      <c r="N6" s="8">
        <v>207134311</v>
      </c>
      <c r="O6" s="8">
        <v>63829529</v>
      </c>
      <c r="P6" s="8">
        <v>66999284</v>
      </c>
      <c r="Q6" s="8">
        <v>59946639</v>
      </c>
      <c r="R6" s="8">
        <v>190775452</v>
      </c>
      <c r="S6" s="8"/>
      <c r="T6" s="8"/>
      <c r="U6" s="8"/>
      <c r="V6" s="8"/>
      <c r="W6" s="8">
        <v>612249158</v>
      </c>
      <c r="X6" s="8">
        <v>662865694</v>
      </c>
      <c r="Y6" s="8">
        <v>-50616536</v>
      </c>
      <c r="Z6" s="2">
        <v>-7.64</v>
      </c>
      <c r="AA6" s="6">
        <v>875281374</v>
      </c>
    </row>
    <row r="7" spans="1:27" ht="13.5">
      <c r="A7" s="25" t="s">
        <v>33</v>
      </c>
      <c r="B7" s="24"/>
      <c r="C7" s="6">
        <v>573390872</v>
      </c>
      <c r="D7" s="6"/>
      <c r="E7" s="7">
        <v>600321271</v>
      </c>
      <c r="F7" s="8">
        <v>616887199</v>
      </c>
      <c r="G7" s="8">
        <v>48055414</v>
      </c>
      <c r="H7" s="8">
        <v>43246289</v>
      </c>
      <c r="I7" s="8">
        <v>57404805</v>
      </c>
      <c r="J7" s="8">
        <v>148706508</v>
      </c>
      <c r="K7" s="8">
        <v>45700347</v>
      </c>
      <c r="L7" s="8">
        <v>55743370</v>
      </c>
      <c r="M7" s="8">
        <v>64100148</v>
      </c>
      <c r="N7" s="8">
        <v>165543865</v>
      </c>
      <c r="O7" s="8">
        <v>48202159</v>
      </c>
      <c r="P7" s="8">
        <v>55411028</v>
      </c>
      <c r="Q7" s="8">
        <v>46441177</v>
      </c>
      <c r="R7" s="8">
        <v>150054364</v>
      </c>
      <c r="S7" s="8"/>
      <c r="T7" s="8"/>
      <c r="U7" s="8"/>
      <c r="V7" s="8"/>
      <c r="W7" s="8">
        <v>464304737</v>
      </c>
      <c r="X7" s="8">
        <v>456867336</v>
      </c>
      <c r="Y7" s="8">
        <v>7437401</v>
      </c>
      <c r="Z7" s="2">
        <v>1.63</v>
      </c>
      <c r="AA7" s="6">
        <v>616887199</v>
      </c>
    </row>
    <row r="8" spans="1:27" ht="13.5">
      <c r="A8" s="25" t="s">
        <v>34</v>
      </c>
      <c r="B8" s="24"/>
      <c r="C8" s="6">
        <v>112075431</v>
      </c>
      <c r="D8" s="6"/>
      <c r="E8" s="7">
        <v>115825294</v>
      </c>
      <c r="F8" s="8">
        <v>122299172</v>
      </c>
      <c r="G8" s="8">
        <v>9609914</v>
      </c>
      <c r="H8" s="8">
        <v>9557414</v>
      </c>
      <c r="I8" s="8">
        <v>6268108</v>
      </c>
      <c r="J8" s="8">
        <v>25435436</v>
      </c>
      <c r="K8" s="8">
        <v>12645657</v>
      </c>
      <c r="L8" s="8">
        <v>9547990</v>
      </c>
      <c r="M8" s="8">
        <v>9410340</v>
      </c>
      <c r="N8" s="8">
        <v>31603987</v>
      </c>
      <c r="O8" s="8">
        <v>9361636</v>
      </c>
      <c r="P8" s="8">
        <v>8679737</v>
      </c>
      <c r="Q8" s="8">
        <v>9452740</v>
      </c>
      <c r="R8" s="8">
        <v>27494113</v>
      </c>
      <c r="S8" s="8"/>
      <c r="T8" s="8"/>
      <c r="U8" s="8"/>
      <c r="V8" s="8"/>
      <c r="W8" s="8">
        <v>84533536</v>
      </c>
      <c r="X8" s="8">
        <v>89458527</v>
      </c>
      <c r="Y8" s="8">
        <v>-4924991</v>
      </c>
      <c r="Z8" s="2">
        <v>-5.51</v>
      </c>
      <c r="AA8" s="6">
        <v>122299172</v>
      </c>
    </row>
    <row r="9" spans="1:27" ht="13.5">
      <c r="A9" s="25" t="s">
        <v>35</v>
      </c>
      <c r="B9" s="24"/>
      <c r="C9" s="6">
        <v>141329010</v>
      </c>
      <c r="D9" s="6"/>
      <c r="E9" s="7">
        <v>166772368</v>
      </c>
      <c r="F9" s="8">
        <v>166772368</v>
      </c>
      <c r="G9" s="8">
        <v>11912028</v>
      </c>
      <c r="H9" s="8">
        <v>11915657</v>
      </c>
      <c r="I9" s="8">
        <v>6440993</v>
      </c>
      <c r="J9" s="8">
        <v>30268678</v>
      </c>
      <c r="K9" s="8">
        <v>16949127</v>
      </c>
      <c r="L9" s="8">
        <v>11712533</v>
      </c>
      <c r="M9" s="8">
        <v>11519288</v>
      </c>
      <c r="N9" s="8">
        <v>40180948</v>
      </c>
      <c r="O9" s="8">
        <v>11243299</v>
      </c>
      <c r="P9" s="8">
        <v>10000010</v>
      </c>
      <c r="Q9" s="8">
        <v>11297702</v>
      </c>
      <c r="R9" s="8">
        <v>32541011</v>
      </c>
      <c r="S9" s="8"/>
      <c r="T9" s="8"/>
      <c r="U9" s="8"/>
      <c r="V9" s="8"/>
      <c r="W9" s="8">
        <v>102990637</v>
      </c>
      <c r="X9" s="8">
        <v>125079273</v>
      </c>
      <c r="Y9" s="8">
        <v>-22088636</v>
      </c>
      <c r="Z9" s="2">
        <v>-17.66</v>
      </c>
      <c r="AA9" s="6">
        <v>166772368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8571855</v>
      </c>
      <c r="D11" s="6"/>
      <c r="E11" s="7">
        <v>8374662</v>
      </c>
      <c r="F11" s="8">
        <v>7269043</v>
      </c>
      <c r="G11" s="8">
        <v>315583</v>
      </c>
      <c r="H11" s="8">
        <v>410710</v>
      </c>
      <c r="I11" s="8">
        <v>592998</v>
      </c>
      <c r="J11" s="8">
        <v>1319291</v>
      </c>
      <c r="K11" s="8">
        <v>626565</v>
      </c>
      <c r="L11" s="8">
        <v>575865</v>
      </c>
      <c r="M11" s="8">
        <v>354377</v>
      </c>
      <c r="N11" s="8">
        <v>1556807</v>
      </c>
      <c r="O11" s="8">
        <v>365657</v>
      </c>
      <c r="P11" s="8">
        <v>326102</v>
      </c>
      <c r="Q11" s="8">
        <v>601152</v>
      </c>
      <c r="R11" s="8">
        <v>1292911</v>
      </c>
      <c r="S11" s="8"/>
      <c r="T11" s="8"/>
      <c r="U11" s="8"/>
      <c r="V11" s="8"/>
      <c r="W11" s="8">
        <v>4169009</v>
      </c>
      <c r="X11" s="8">
        <v>5838755</v>
      </c>
      <c r="Y11" s="8">
        <v>-1669746</v>
      </c>
      <c r="Z11" s="2">
        <v>-28.6</v>
      </c>
      <c r="AA11" s="6">
        <v>7269043</v>
      </c>
    </row>
    <row r="12" spans="1:27" ht="13.5">
      <c r="A12" s="25" t="s">
        <v>37</v>
      </c>
      <c r="B12" s="29"/>
      <c r="C12" s="6">
        <v>21171045</v>
      </c>
      <c r="D12" s="6"/>
      <c r="E12" s="7">
        <v>3237951</v>
      </c>
      <c r="F12" s="8">
        <v>13237951</v>
      </c>
      <c r="G12" s="8"/>
      <c r="H12" s="8"/>
      <c r="I12" s="8">
        <v>14568</v>
      </c>
      <c r="J12" s="8">
        <v>14568</v>
      </c>
      <c r="K12" s="8">
        <v>6963</v>
      </c>
      <c r="L12" s="8"/>
      <c r="M12" s="8">
        <v>5914825</v>
      </c>
      <c r="N12" s="8">
        <v>5921788</v>
      </c>
      <c r="O12" s="8"/>
      <c r="P12" s="8">
        <v>685734</v>
      </c>
      <c r="Q12" s="8"/>
      <c r="R12" s="8">
        <v>685734</v>
      </c>
      <c r="S12" s="8"/>
      <c r="T12" s="8"/>
      <c r="U12" s="8"/>
      <c r="V12" s="8"/>
      <c r="W12" s="8">
        <v>6622090</v>
      </c>
      <c r="X12" s="8">
        <v>8678461</v>
      </c>
      <c r="Y12" s="8">
        <v>-2056371</v>
      </c>
      <c r="Z12" s="2">
        <v>-23.7</v>
      </c>
      <c r="AA12" s="6">
        <v>13237951</v>
      </c>
    </row>
    <row r="13" spans="1:27" ht="13.5">
      <c r="A13" s="23" t="s">
        <v>38</v>
      </c>
      <c r="B13" s="29"/>
      <c r="C13" s="6">
        <v>284309352</v>
      </c>
      <c r="D13" s="6"/>
      <c r="E13" s="7">
        <v>54934116</v>
      </c>
      <c r="F13" s="8">
        <v>250828000</v>
      </c>
      <c r="G13" s="8">
        <v>27076233</v>
      </c>
      <c r="H13" s="8">
        <v>26992884</v>
      </c>
      <c r="I13" s="8">
        <v>12422654</v>
      </c>
      <c r="J13" s="8">
        <v>66491771</v>
      </c>
      <c r="K13" s="8">
        <v>43133285</v>
      </c>
      <c r="L13" s="8">
        <v>28690739</v>
      </c>
      <c r="M13" s="8">
        <v>29263915</v>
      </c>
      <c r="N13" s="8">
        <v>101087939</v>
      </c>
      <c r="O13" s="8">
        <v>29903210</v>
      </c>
      <c r="P13" s="8">
        <v>29840654</v>
      </c>
      <c r="Q13" s="8">
        <v>30229783</v>
      </c>
      <c r="R13" s="8">
        <v>89973647</v>
      </c>
      <c r="S13" s="8"/>
      <c r="T13" s="8"/>
      <c r="U13" s="8"/>
      <c r="V13" s="8"/>
      <c r="W13" s="8">
        <v>257553357</v>
      </c>
      <c r="X13" s="8">
        <v>170858141</v>
      </c>
      <c r="Y13" s="8">
        <v>86695216</v>
      </c>
      <c r="Z13" s="2">
        <v>50.74</v>
      </c>
      <c r="AA13" s="6">
        <v>250828000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9133280</v>
      </c>
      <c r="D15" s="6"/>
      <c r="E15" s="7">
        <v>1699556</v>
      </c>
      <c r="F15" s="8">
        <v>13699556</v>
      </c>
      <c r="G15" s="8">
        <v>158291</v>
      </c>
      <c r="H15" s="8">
        <v>169752</v>
      </c>
      <c r="I15" s="8">
        <v>179590</v>
      </c>
      <c r="J15" s="8">
        <v>507633</v>
      </c>
      <c r="K15" s="8">
        <v>358779</v>
      </c>
      <c r="L15" s="8">
        <v>127178</v>
      </c>
      <c r="M15" s="8">
        <v>3684</v>
      </c>
      <c r="N15" s="8">
        <v>489641</v>
      </c>
      <c r="O15" s="8">
        <v>261650</v>
      </c>
      <c r="P15" s="8">
        <v>187376</v>
      </c>
      <c r="Q15" s="8">
        <v>168375</v>
      </c>
      <c r="R15" s="8">
        <v>617401</v>
      </c>
      <c r="S15" s="8"/>
      <c r="T15" s="8"/>
      <c r="U15" s="8"/>
      <c r="V15" s="8"/>
      <c r="W15" s="8">
        <v>1614675</v>
      </c>
      <c r="X15" s="8">
        <v>8774661</v>
      </c>
      <c r="Y15" s="8">
        <v>-7159986</v>
      </c>
      <c r="Z15" s="2">
        <v>-81.6</v>
      </c>
      <c r="AA15" s="6">
        <v>13699556</v>
      </c>
    </row>
    <row r="16" spans="1:27" ht="13.5">
      <c r="A16" s="23" t="s">
        <v>41</v>
      </c>
      <c r="B16" s="29"/>
      <c r="C16" s="6">
        <v>7675367</v>
      </c>
      <c r="D16" s="6"/>
      <c r="E16" s="7">
        <v>5930526</v>
      </c>
      <c r="F16" s="8">
        <v>9990526</v>
      </c>
      <c r="G16" s="8">
        <v>643314</v>
      </c>
      <c r="H16" s="8">
        <v>701994</v>
      </c>
      <c r="I16" s="8">
        <v>310275</v>
      </c>
      <c r="J16" s="8">
        <v>1655583</v>
      </c>
      <c r="K16" s="8">
        <v>650094</v>
      </c>
      <c r="L16" s="8">
        <v>889082</v>
      </c>
      <c r="M16" s="8">
        <v>717020</v>
      </c>
      <c r="N16" s="8">
        <v>2256196</v>
      </c>
      <c r="O16" s="8">
        <v>400890</v>
      </c>
      <c r="P16" s="8">
        <v>612375</v>
      </c>
      <c r="Q16" s="8">
        <v>1002665</v>
      </c>
      <c r="R16" s="8">
        <v>2015930</v>
      </c>
      <c r="S16" s="8"/>
      <c r="T16" s="8"/>
      <c r="U16" s="8"/>
      <c r="V16" s="8"/>
      <c r="W16" s="8">
        <v>5927709</v>
      </c>
      <c r="X16" s="8">
        <v>6746899</v>
      </c>
      <c r="Y16" s="8">
        <v>-819190</v>
      </c>
      <c r="Z16" s="2">
        <v>-12.14</v>
      </c>
      <c r="AA16" s="6">
        <v>9990526</v>
      </c>
    </row>
    <row r="17" spans="1:27" ht="13.5">
      <c r="A17" s="23" t="s">
        <v>42</v>
      </c>
      <c r="B17" s="29"/>
      <c r="C17" s="6"/>
      <c r="D17" s="6"/>
      <c r="E17" s="7">
        <v>5000000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400186345</v>
      </c>
      <c r="D18" s="6"/>
      <c r="E18" s="7">
        <v>442778450</v>
      </c>
      <c r="F18" s="8">
        <v>442978450</v>
      </c>
      <c r="G18" s="8"/>
      <c r="H18" s="8"/>
      <c r="I18" s="8"/>
      <c r="J18" s="8"/>
      <c r="K18" s="8"/>
      <c r="L18" s="8">
        <v>181183489</v>
      </c>
      <c r="M18" s="8">
        <v>177452</v>
      </c>
      <c r="N18" s="8">
        <v>181360941</v>
      </c>
      <c r="O18" s="8">
        <v>85752792</v>
      </c>
      <c r="P18" s="8">
        <v>832994</v>
      </c>
      <c r="Q18" s="8"/>
      <c r="R18" s="8">
        <v>86585786</v>
      </c>
      <c r="S18" s="8"/>
      <c r="T18" s="8"/>
      <c r="U18" s="8"/>
      <c r="V18" s="8"/>
      <c r="W18" s="8">
        <v>267946727</v>
      </c>
      <c r="X18" s="8">
        <v>332163836</v>
      </c>
      <c r="Y18" s="8">
        <v>-64217109</v>
      </c>
      <c r="Z18" s="2">
        <v>-19.33</v>
      </c>
      <c r="AA18" s="6">
        <v>442978450</v>
      </c>
    </row>
    <row r="19" spans="1:27" ht="13.5">
      <c r="A19" s="23" t="s">
        <v>44</v>
      </c>
      <c r="B19" s="29"/>
      <c r="C19" s="6">
        <v>39728467</v>
      </c>
      <c r="D19" s="6"/>
      <c r="E19" s="7">
        <v>22890601</v>
      </c>
      <c r="F19" s="26">
        <v>101999601</v>
      </c>
      <c r="G19" s="26">
        <v>337308</v>
      </c>
      <c r="H19" s="26">
        <v>729974</v>
      </c>
      <c r="I19" s="26">
        <v>3013288</v>
      </c>
      <c r="J19" s="26">
        <v>4080570</v>
      </c>
      <c r="K19" s="26">
        <v>2158479</v>
      </c>
      <c r="L19" s="26">
        <v>4333290</v>
      </c>
      <c r="M19" s="26">
        <v>729339</v>
      </c>
      <c r="N19" s="26">
        <v>7221108</v>
      </c>
      <c r="O19" s="26">
        <v>3590929</v>
      </c>
      <c r="P19" s="26">
        <v>977939</v>
      </c>
      <c r="Q19" s="26">
        <v>1760488</v>
      </c>
      <c r="R19" s="26">
        <v>6329356</v>
      </c>
      <c r="S19" s="26"/>
      <c r="T19" s="26"/>
      <c r="U19" s="26"/>
      <c r="V19" s="26"/>
      <c r="W19" s="26">
        <v>17631034</v>
      </c>
      <c r="X19" s="26">
        <v>65686522</v>
      </c>
      <c r="Y19" s="26">
        <v>-48055488</v>
      </c>
      <c r="Z19" s="27">
        <v>-73.16</v>
      </c>
      <c r="AA19" s="28">
        <v>101999601</v>
      </c>
    </row>
    <row r="20" spans="1:27" ht="13.5">
      <c r="A20" s="23" t="s">
        <v>45</v>
      </c>
      <c r="B20" s="29"/>
      <c r="C20" s="6">
        <v>4315795</v>
      </c>
      <c r="D20" s="6"/>
      <c r="E20" s="7"/>
      <c r="F20" s="8"/>
      <c r="G20" s="8"/>
      <c r="H20" s="8">
        <v>115134786</v>
      </c>
      <c r="I20" s="30">
        <v>1089</v>
      </c>
      <c r="J20" s="8">
        <v>115135875</v>
      </c>
      <c r="K20" s="8">
        <v>5750</v>
      </c>
      <c r="L20" s="8"/>
      <c r="M20" s="8"/>
      <c r="N20" s="8">
        <v>5750</v>
      </c>
      <c r="O20" s="8">
        <v>3197</v>
      </c>
      <c r="P20" s="30"/>
      <c r="Q20" s="8"/>
      <c r="R20" s="8">
        <v>3197</v>
      </c>
      <c r="S20" s="8"/>
      <c r="T20" s="8"/>
      <c r="U20" s="8"/>
      <c r="V20" s="8"/>
      <c r="W20" s="30">
        <v>115144822</v>
      </c>
      <c r="X20" s="8"/>
      <c r="Y20" s="8">
        <v>115144822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2694378842</v>
      </c>
      <c r="D21" s="33">
        <f t="shared" si="0"/>
        <v>0</v>
      </c>
      <c r="E21" s="34">
        <f t="shared" si="0"/>
        <v>2722181388</v>
      </c>
      <c r="F21" s="35">
        <f t="shared" si="0"/>
        <v>2974277212</v>
      </c>
      <c r="G21" s="35">
        <f t="shared" si="0"/>
        <v>229111707</v>
      </c>
      <c r="H21" s="35">
        <f t="shared" si="0"/>
        <v>303101469</v>
      </c>
      <c r="I21" s="35">
        <f t="shared" si="0"/>
        <v>175198683</v>
      </c>
      <c r="J21" s="35">
        <f t="shared" si="0"/>
        <v>707411859</v>
      </c>
      <c r="K21" s="35">
        <f t="shared" si="0"/>
        <v>224133092</v>
      </c>
      <c r="L21" s="35">
        <f t="shared" si="0"/>
        <v>403708752</v>
      </c>
      <c r="M21" s="35">
        <f t="shared" si="0"/>
        <v>196506823</v>
      </c>
      <c r="N21" s="35">
        <f t="shared" si="0"/>
        <v>824348667</v>
      </c>
      <c r="O21" s="35">
        <f t="shared" si="0"/>
        <v>278166219</v>
      </c>
      <c r="P21" s="35">
        <f t="shared" si="0"/>
        <v>198795794</v>
      </c>
      <c r="Q21" s="35">
        <f t="shared" si="0"/>
        <v>185903955</v>
      </c>
      <c r="R21" s="35">
        <f t="shared" si="0"/>
        <v>662865968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2194626494</v>
      </c>
      <c r="X21" s="35">
        <f t="shared" si="0"/>
        <v>2204140062</v>
      </c>
      <c r="Y21" s="35">
        <f t="shared" si="0"/>
        <v>-9513568</v>
      </c>
      <c r="Z21" s="36">
        <f>+IF(X21&lt;&gt;0,+(Y21/X21)*100,0)</f>
        <v>-0.4316226615547991</v>
      </c>
      <c r="AA21" s="33">
        <f>SUM(AA5:AA20)</f>
        <v>2974277212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631011919</v>
      </c>
      <c r="D24" s="6"/>
      <c r="E24" s="7">
        <v>663853438</v>
      </c>
      <c r="F24" s="8">
        <v>630724828</v>
      </c>
      <c r="G24" s="8">
        <v>52270017</v>
      </c>
      <c r="H24" s="8">
        <v>51686527</v>
      </c>
      <c r="I24" s="8">
        <v>54090597</v>
      </c>
      <c r="J24" s="8">
        <v>158047141</v>
      </c>
      <c r="K24" s="8">
        <v>54644857</v>
      </c>
      <c r="L24" s="8">
        <v>54849011</v>
      </c>
      <c r="M24" s="8">
        <v>52603888</v>
      </c>
      <c r="N24" s="8">
        <v>162097756</v>
      </c>
      <c r="O24" s="8">
        <v>56465069</v>
      </c>
      <c r="P24" s="8">
        <v>52901472</v>
      </c>
      <c r="Q24" s="8">
        <v>56263053</v>
      </c>
      <c r="R24" s="8">
        <v>165629594</v>
      </c>
      <c r="S24" s="8"/>
      <c r="T24" s="8"/>
      <c r="U24" s="8"/>
      <c r="V24" s="8"/>
      <c r="W24" s="8">
        <v>485774491</v>
      </c>
      <c r="X24" s="8">
        <v>479154496</v>
      </c>
      <c r="Y24" s="8">
        <v>6619995</v>
      </c>
      <c r="Z24" s="2">
        <v>1.38</v>
      </c>
      <c r="AA24" s="6">
        <v>630724828</v>
      </c>
    </row>
    <row r="25" spans="1:27" ht="13.5">
      <c r="A25" s="25" t="s">
        <v>49</v>
      </c>
      <c r="B25" s="24"/>
      <c r="C25" s="6">
        <v>34199953</v>
      </c>
      <c r="D25" s="6"/>
      <c r="E25" s="7">
        <v>36438387</v>
      </c>
      <c r="F25" s="8">
        <v>36438387</v>
      </c>
      <c r="G25" s="8">
        <v>2831462</v>
      </c>
      <c r="H25" s="8">
        <v>2861711</v>
      </c>
      <c r="I25" s="8">
        <v>2861711</v>
      </c>
      <c r="J25" s="8">
        <v>8554884</v>
      </c>
      <c r="K25" s="8">
        <v>2861711</v>
      </c>
      <c r="L25" s="8">
        <v>2884515</v>
      </c>
      <c r="M25" s="8">
        <v>2861711</v>
      </c>
      <c r="N25" s="8">
        <v>8607937</v>
      </c>
      <c r="O25" s="8">
        <v>2861711</v>
      </c>
      <c r="P25" s="8">
        <v>2873327</v>
      </c>
      <c r="Q25" s="8">
        <v>2861711</v>
      </c>
      <c r="R25" s="8">
        <v>8596749</v>
      </c>
      <c r="S25" s="8"/>
      <c r="T25" s="8"/>
      <c r="U25" s="8"/>
      <c r="V25" s="8"/>
      <c r="W25" s="8">
        <v>25759570</v>
      </c>
      <c r="X25" s="8">
        <v>27094565</v>
      </c>
      <c r="Y25" s="8">
        <v>-1334995</v>
      </c>
      <c r="Z25" s="2">
        <v>-4.93</v>
      </c>
      <c r="AA25" s="6">
        <v>36438387</v>
      </c>
    </row>
    <row r="26" spans="1:27" ht="13.5">
      <c r="A26" s="25" t="s">
        <v>50</v>
      </c>
      <c r="B26" s="24"/>
      <c r="C26" s="6">
        <v>722372070</v>
      </c>
      <c r="D26" s="6"/>
      <c r="E26" s="7">
        <v>530000000</v>
      </c>
      <c r="F26" s="8">
        <v>742729977</v>
      </c>
      <c r="G26" s="8"/>
      <c r="H26" s="8"/>
      <c r="I26" s="8">
        <v>2944656</v>
      </c>
      <c r="J26" s="8">
        <v>2944656</v>
      </c>
      <c r="K26" s="8">
        <v>22787606</v>
      </c>
      <c r="L26" s="8">
        <v>136469</v>
      </c>
      <c r="M26" s="8">
        <v>389528920</v>
      </c>
      <c r="N26" s="8">
        <v>412452995</v>
      </c>
      <c r="O26" s="8">
        <v>46512504</v>
      </c>
      <c r="P26" s="8">
        <v>51285242</v>
      </c>
      <c r="Q26" s="8">
        <v>37111681</v>
      </c>
      <c r="R26" s="8">
        <v>134909427</v>
      </c>
      <c r="S26" s="8"/>
      <c r="T26" s="8"/>
      <c r="U26" s="8"/>
      <c r="V26" s="8"/>
      <c r="W26" s="8">
        <v>550307078</v>
      </c>
      <c r="X26" s="8">
        <v>538534722</v>
      </c>
      <c r="Y26" s="8">
        <v>11772356</v>
      </c>
      <c r="Z26" s="2">
        <v>2.19</v>
      </c>
      <c r="AA26" s="6">
        <v>742729977</v>
      </c>
    </row>
    <row r="27" spans="1:27" ht="13.5">
      <c r="A27" s="25" t="s">
        <v>51</v>
      </c>
      <c r="B27" s="24"/>
      <c r="C27" s="6">
        <v>402816345</v>
      </c>
      <c r="D27" s="6"/>
      <c r="E27" s="7">
        <v>434145379</v>
      </c>
      <c r="F27" s="8">
        <v>429145379</v>
      </c>
      <c r="G27" s="8"/>
      <c r="H27" s="8"/>
      <c r="I27" s="8"/>
      <c r="J27" s="8"/>
      <c r="K27" s="8"/>
      <c r="L27" s="8"/>
      <c r="M27" s="8">
        <v>201408105</v>
      </c>
      <c r="N27" s="8">
        <v>201408105</v>
      </c>
      <c r="O27" s="8"/>
      <c r="P27" s="8">
        <v>33568016</v>
      </c>
      <c r="Q27" s="8">
        <v>33568016</v>
      </c>
      <c r="R27" s="8">
        <v>67136032</v>
      </c>
      <c r="S27" s="8"/>
      <c r="T27" s="8"/>
      <c r="U27" s="8"/>
      <c r="V27" s="8"/>
      <c r="W27" s="8">
        <v>268544137</v>
      </c>
      <c r="X27" s="8">
        <v>323609074</v>
      </c>
      <c r="Y27" s="8">
        <v>-55064937</v>
      </c>
      <c r="Z27" s="2">
        <v>-17.02</v>
      </c>
      <c r="AA27" s="6">
        <v>429145379</v>
      </c>
    </row>
    <row r="28" spans="1:27" ht="13.5">
      <c r="A28" s="25" t="s">
        <v>52</v>
      </c>
      <c r="B28" s="24"/>
      <c r="C28" s="6">
        <v>72736372</v>
      </c>
      <c r="D28" s="6"/>
      <c r="E28" s="7">
        <v>6322533</v>
      </c>
      <c r="F28" s="8">
        <v>4386089</v>
      </c>
      <c r="G28" s="8">
        <v>192127</v>
      </c>
      <c r="H28" s="8">
        <v>190226</v>
      </c>
      <c r="I28" s="8">
        <v>354154</v>
      </c>
      <c r="J28" s="8">
        <v>736507</v>
      </c>
      <c r="K28" s="8">
        <v>186549</v>
      </c>
      <c r="L28" s="8">
        <v>178753</v>
      </c>
      <c r="M28" s="8">
        <v>183031</v>
      </c>
      <c r="N28" s="8">
        <v>548333</v>
      </c>
      <c r="O28" s="8">
        <v>180935</v>
      </c>
      <c r="P28" s="8">
        <v>168217</v>
      </c>
      <c r="Q28" s="8">
        <v>224239</v>
      </c>
      <c r="R28" s="8">
        <v>573391</v>
      </c>
      <c r="S28" s="8"/>
      <c r="T28" s="8"/>
      <c r="U28" s="8"/>
      <c r="V28" s="8"/>
      <c r="W28" s="8">
        <v>1858231</v>
      </c>
      <c r="X28" s="8">
        <v>3306683</v>
      </c>
      <c r="Y28" s="8">
        <v>-1448452</v>
      </c>
      <c r="Z28" s="2">
        <v>-43.8</v>
      </c>
      <c r="AA28" s="6">
        <v>4386089</v>
      </c>
    </row>
    <row r="29" spans="1:27" ht="13.5">
      <c r="A29" s="25" t="s">
        <v>53</v>
      </c>
      <c r="B29" s="24"/>
      <c r="C29" s="6">
        <v>1000732358</v>
      </c>
      <c r="D29" s="6"/>
      <c r="E29" s="7">
        <v>899216000</v>
      </c>
      <c r="F29" s="8">
        <v>879216000</v>
      </c>
      <c r="G29" s="8">
        <v>79588401</v>
      </c>
      <c r="H29" s="8">
        <v>39321601</v>
      </c>
      <c r="I29" s="8">
        <v>32467088</v>
      </c>
      <c r="J29" s="8">
        <v>151377090</v>
      </c>
      <c r="K29" s="8">
        <v>53477330</v>
      </c>
      <c r="L29" s="8">
        <v>58676312</v>
      </c>
      <c r="M29" s="8">
        <v>150434782</v>
      </c>
      <c r="N29" s="8">
        <v>262588424</v>
      </c>
      <c r="O29" s="8">
        <v>9346756</v>
      </c>
      <c r="P29" s="8">
        <v>40616452</v>
      </c>
      <c r="Q29" s="8">
        <v>91611061</v>
      </c>
      <c r="R29" s="8">
        <v>141574269</v>
      </c>
      <c r="S29" s="8"/>
      <c r="T29" s="8"/>
      <c r="U29" s="8"/>
      <c r="V29" s="8"/>
      <c r="W29" s="8">
        <v>555539783</v>
      </c>
      <c r="X29" s="8">
        <v>661912003</v>
      </c>
      <c r="Y29" s="8">
        <v>-106372220</v>
      </c>
      <c r="Z29" s="2">
        <v>-16.07</v>
      </c>
      <c r="AA29" s="6">
        <v>879216000</v>
      </c>
    </row>
    <row r="30" spans="1:27" ht="13.5">
      <c r="A30" s="25" t="s">
        <v>54</v>
      </c>
      <c r="B30" s="24"/>
      <c r="C30" s="6">
        <v>54227617</v>
      </c>
      <c r="D30" s="6"/>
      <c r="E30" s="7">
        <v>145569541</v>
      </c>
      <c r="F30" s="8">
        <v>88882162</v>
      </c>
      <c r="G30" s="8">
        <v>350975</v>
      </c>
      <c r="H30" s="8">
        <v>4433794</v>
      </c>
      <c r="I30" s="8">
        <v>9227926</v>
      </c>
      <c r="J30" s="8">
        <v>14012695</v>
      </c>
      <c r="K30" s="8">
        <v>7393873</v>
      </c>
      <c r="L30" s="8">
        <v>7682036</v>
      </c>
      <c r="M30" s="8">
        <v>7948132</v>
      </c>
      <c r="N30" s="8">
        <v>23024041</v>
      </c>
      <c r="O30" s="8">
        <v>4022759</v>
      </c>
      <c r="P30" s="8">
        <v>5047249</v>
      </c>
      <c r="Q30" s="8">
        <v>8111166</v>
      </c>
      <c r="R30" s="8">
        <v>17181174</v>
      </c>
      <c r="S30" s="8"/>
      <c r="T30" s="8"/>
      <c r="U30" s="8"/>
      <c r="V30" s="8"/>
      <c r="W30" s="8">
        <v>54217910</v>
      </c>
      <c r="X30" s="8">
        <v>73060368</v>
      </c>
      <c r="Y30" s="8">
        <v>-18842458</v>
      </c>
      <c r="Z30" s="2">
        <v>-25.79</v>
      </c>
      <c r="AA30" s="6">
        <v>88882162</v>
      </c>
    </row>
    <row r="31" spans="1:27" ht="13.5">
      <c r="A31" s="25" t="s">
        <v>55</v>
      </c>
      <c r="B31" s="24"/>
      <c r="C31" s="6">
        <v>187770124</v>
      </c>
      <c r="D31" s="6"/>
      <c r="E31" s="7">
        <v>304362287</v>
      </c>
      <c r="F31" s="8">
        <v>177357312</v>
      </c>
      <c r="G31" s="8">
        <v>2203378</v>
      </c>
      <c r="H31" s="8">
        <v>12109382</v>
      </c>
      <c r="I31" s="8">
        <v>17058511</v>
      </c>
      <c r="J31" s="8">
        <v>31371271</v>
      </c>
      <c r="K31" s="8">
        <v>17716555</v>
      </c>
      <c r="L31" s="8">
        <v>22410903</v>
      </c>
      <c r="M31" s="8">
        <v>16412114</v>
      </c>
      <c r="N31" s="8">
        <v>56539572</v>
      </c>
      <c r="O31" s="8">
        <v>13640599</v>
      </c>
      <c r="P31" s="8">
        <v>19983565</v>
      </c>
      <c r="Q31" s="8">
        <v>20928584</v>
      </c>
      <c r="R31" s="8">
        <v>54552748</v>
      </c>
      <c r="S31" s="8"/>
      <c r="T31" s="8"/>
      <c r="U31" s="8"/>
      <c r="V31" s="8"/>
      <c r="W31" s="8">
        <v>142463591</v>
      </c>
      <c r="X31" s="8">
        <v>146700382</v>
      </c>
      <c r="Y31" s="8">
        <v>-4236791</v>
      </c>
      <c r="Z31" s="2">
        <v>-2.89</v>
      </c>
      <c r="AA31" s="6">
        <v>177357312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155003473</v>
      </c>
      <c r="D33" s="6"/>
      <c r="E33" s="7">
        <v>197304258</v>
      </c>
      <c r="F33" s="8">
        <v>129817322</v>
      </c>
      <c r="G33" s="8">
        <v>577252</v>
      </c>
      <c r="H33" s="8">
        <v>20096453</v>
      </c>
      <c r="I33" s="8">
        <v>9917461</v>
      </c>
      <c r="J33" s="8">
        <v>30591166</v>
      </c>
      <c r="K33" s="8">
        <v>11391719</v>
      </c>
      <c r="L33" s="8">
        <v>14264110</v>
      </c>
      <c r="M33" s="8">
        <v>15083137</v>
      </c>
      <c r="N33" s="8">
        <v>40738966</v>
      </c>
      <c r="O33" s="8">
        <v>6010239</v>
      </c>
      <c r="P33" s="8">
        <v>10857618</v>
      </c>
      <c r="Q33" s="8">
        <v>10216587</v>
      </c>
      <c r="R33" s="8">
        <v>27084444</v>
      </c>
      <c r="S33" s="8"/>
      <c r="T33" s="8"/>
      <c r="U33" s="8"/>
      <c r="V33" s="8"/>
      <c r="W33" s="8">
        <v>98414576</v>
      </c>
      <c r="X33" s="8">
        <v>103737530</v>
      </c>
      <c r="Y33" s="8">
        <v>-5322954</v>
      </c>
      <c r="Z33" s="2">
        <v>-5.13</v>
      </c>
      <c r="AA33" s="6">
        <v>129817322</v>
      </c>
    </row>
    <row r="34" spans="1:27" ht="13.5">
      <c r="A34" s="23" t="s">
        <v>57</v>
      </c>
      <c r="B34" s="29"/>
      <c r="C34" s="6">
        <v>8456196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>
        <v>115131100</v>
      </c>
      <c r="P34" s="8"/>
      <c r="Q34" s="8"/>
      <c r="R34" s="8">
        <v>115131100</v>
      </c>
      <c r="S34" s="8"/>
      <c r="T34" s="8"/>
      <c r="U34" s="8"/>
      <c r="V34" s="8"/>
      <c r="W34" s="8">
        <v>115131100</v>
      </c>
      <c r="X34" s="8"/>
      <c r="Y34" s="8">
        <v>115131100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3269326427</v>
      </c>
      <c r="D35" s="33">
        <f>SUM(D24:D34)</f>
        <v>0</v>
      </c>
      <c r="E35" s="34">
        <f t="shared" si="1"/>
        <v>3217211823</v>
      </c>
      <c r="F35" s="35">
        <f t="shared" si="1"/>
        <v>3118697456</v>
      </c>
      <c r="G35" s="35">
        <f t="shared" si="1"/>
        <v>138013612</v>
      </c>
      <c r="H35" s="35">
        <f t="shared" si="1"/>
        <v>130699694</v>
      </c>
      <c r="I35" s="35">
        <f t="shared" si="1"/>
        <v>128922104</v>
      </c>
      <c r="J35" s="35">
        <f t="shared" si="1"/>
        <v>397635410</v>
      </c>
      <c r="K35" s="35">
        <f t="shared" si="1"/>
        <v>170460200</v>
      </c>
      <c r="L35" s="35">
        <f t="shared" si="1"/>
        <v>161082109</v>
      </c>
      <c r="M35" s="35">
        <f t="shared" si="1"/>
        <v>836463820</v>
      </c>
      <c r="N35" s="35">
        <f t="shared" si="1"/>
        <v>1168006129</v>
      </c>
      <c r="O35" s="35">
        <f t="shared" si="1"/>
        <v>254171672</v>
      </c>
      <c r="P35" s="35">
        <f t="shared" si="1"/>
        <v>217301158</v>
      </c>
      <c r="Q35" s="35">
        <f t="shared" si="1"/>
        <v>260896098</v>
      </c>
      <c r="R35" s="35">
        <f t="shared" si="1"/>
        <v>732368928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2298010467</v>
      </c>
      <c r="X35" s="35">
        <f t="shared" si="1"/>
        <v>2357109823</v>
      </c>
      <c r="Y35" s="35">
        <f t="shared" si="1"/>
        <v>-59099356</v>
      </c>
      <c r="Z35" s="36">
        <f>+IF(X35&lt;&gt;0,+(Y35/X35)*100,0)</f>
        <v>-2.507280544305805</v>
      </c>
      <c r="AA35" s="33">
        <f>SUM(AA24:AA34)</f>
        <v>3118697456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-574947585</v>
      </c>
      <c r="D37" s="46">
        <f>+D21-D35</f>
        <v>0</v>
      </c>
      <c r="E37" s="47">
        <f t="shared" si="2"/>
        <v>-495030435</v>
      </c>
      <c r="F37" s="48">
        <f t="shared" si="2"/>
        <v>-144420244</v>
      </c>
      <c r="G37" s="48">
        <f t="shared" si="2"/>
        <v>91098095</v>
      </c>
      <c r="H37" s="48">
        <f t="shared" si="2"/>
        <v>172401775</v>
      </c>
      <c r="I37" s="48">
        <f t="shared" si="2"/>
        <v>46276579</v>
      </c>
      <c r="J37" s="48">
        <f t="shared" si="2"/>
        <v>309776449</v>
      </c>
      <c r="K37" s="48">
        <f t="shared" si="2"/>
        <v>53672892</v>
      </c>
      <c r="L37" s="48">
        <f t="shared" si="2"/>
        <v>242626643</v>
      </c>
      <c r="M37" s="48">
        <f t="shared" si="2"/>
        <v>-639956997</v>
      </c>
      <c r="N37" s="48">
        <f t="shared" si="2"/>
        <v>-343657462</v>
      </c>
      <c r="O37" s="48">
        <f t="shared" si="2"/>
        <v>23994547</v>
      </c>
      <c r="P37" s="48">
        <f t="shared" si="2"/>
        <v>-18505364</v>
      </c>
      <c r="Q37" s="48">
        <f t="shared" si="2"/>
        <v>-74992143</v>
      </c>
      <c r="R37" s="48">
        <f t="shared" si="2"/>
        <v>-69502960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-103383973</v>
      </c>
      <c r="X37" s="48">
        <f>IF(F21=F35,0,X21-X35)</f>
        <v>-152969761</v>
      </c>
      <c r="Y37" s="48">
        <f t="shared" si="2"/>
        <v>49585788</v>
      </c>
      <c r="Z37" s="49">
        <f>+IF(X37&lt;&gt;0,+(Y37/X37)*100,0)</f>
        <v>-32.41541836494077</v>
      </c>
      <c r="AA37" s="46">
        <f>+AA21-AA35</f>
        <v>-144420244</v>
      </c>
    </row>
    <row r="38" spans="1:27" ht="22.5" customHeight="1">
      <c r="A38" s="50" t="s">
        <v>60</v>
      </c>
      <c r="B38" s="29"/>
      <c r="C38" s="6">
        <v>166889942</v>
      </c>
      <c r="D38" s="6"/>
      <c r="E38" s="7">
        <v>147074550</v>
      </c>
      <c r="F38" s="8">
        <v>147074550</v>
      </c>
      <c r="G38" s="8"/>
      <c r="H38" s="8"/>
      <c r="I38" s="8"/>
      <c r="J38" s="8"/>
      <c r="K38" s="8"/>
      <c r="L38" s="8">
        <v>26802313</v>
      </c>
      <c r="M38" s="8">
        <v>3532206</v>
      </c>
      <c r="N38" s="8">
        <v>30334519</v>
      </c>
      <c r="O38" s="8">
        <v>15584982</v>
      </c>
      <c r="P38" s="8">
        <v>5136873</v>
      </c>
      <c r="Q38" s="8">
        <v>18241963</v>
      </c>
      <c r="R38" s="8">
        <v>38963818</v>
      </c>
      <c r="S38" s="8"/>
      <c r="T38" s="8"/>
      <c r="U38" s="8"/>
      <c r="V38" s="8"/>
      <c r="W38" s="8">
        <v>69298337</v>
      </c>
      <c r="X38" s="8">
        <v>110305908</v>
      </c>
      <c r="Y38" s="8">
        <v>-41007571</v>
      </c>
      <c r="Z38" s="2">
        <v>-37.18</v>
      </c>
      <c r="AA38" s="6">
        <v>147074550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101575858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-306481785</v>
      </c>
      <c r="D41" s="56">
        <f>SUM(D37:D40)</f>
        <v>0</v>
      </c>
      <c r="E41" s="57">
        <f t="shared" si="3"/>
        <v>-347955885</v>
      </c>
      <c r="F41" s="58">
        <f t="shared" si="3"/>
        <v>2654306</v>
      </c>
      <c r="G41" s="58">
        <f t="shared" si="3"/>
        <v>91098095</v>
      </c>
      <c r="H41" s="58">
        <f t="shared" si="3"/>
        <v>172401775</v>
      </c>
      <c r="I41" s="58">
        <f t="shared" si="3"/>
        <v>46276579</v>
      </c>
      <c r="J41" s="58">
        <f t="shared" si="3"/>
        <v>309776449</v>
      </c>
      <c r="K41" s="58">
        <f t="shared" si="3"/>
        <v>53672892</v>
      </c>
      <c r="L41" s="58">
        <f t="shared" si="3"/>
        <v>269428956</v>
      </c>
      <c r="M41" s="58">
        <f t="shared" si="3"/>
        <v>-636424791</v>
      </c>
      <c r="N41" s="58">
        <f t="shared" si="3"/>
        <v>-313322943</v>
      </c>
      <c r="O41" s="58">
        <f t="shared" si="3"/>
        <v>39579529</v>
      </c>
      <c r="P41" s="58">
        <f t="shared" si="3"/>
        <v>-13368491</v>
      </c>
      <c r="Q41" s="58">
        <f t="shared" si="3"/>
        <v>-56750180</v>
      </c>
      <c r="R41" s="58">
        <f t="shared" si="3"/>
        <v>-30539142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-34085636</v>
      </c>
      <c r="X41" s="58">
        <f t="shared" si="3"/>
        <v>-42663853</v>
      </c>
      <c r="Y41" s="58">
        <f t="shared" si="3"/>
        <v>8578217</v>
      </c>
      <c r="Z41" s="59">
        <f>+IF(X41&lt;&gt;0,+(Y41/X41)*100,0)</f>
        <v>-20.1065220246282</v>
      </c>
      <c r="AA41" s="56">
        <f>SUM(AA37:AA40)</f>
        <v>2654306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-306481785</v>
      </c>
      <c r="D43" s="64">
        <f>+D41-D42</f>
        <v>0</v>
      </c>
      <c r="E43" s="65">
        <f t="shared" si="4"/>
        <v>-347955885</v>
      </c>
      <c r="F43" s="66">
        <f t="shared" si="4"/>
        <v>2654306</v>
      </c>
      <c r="G43" s="66">
        <f t="shared" si="4"/>
        <v>91098095</v>
      </c>
      <c r="H43" s="66">
        <f t="shared" si="4"/>
        <v>172401775</v>
      </c>
      <c r="I43" s="66">
        <f t="shared" si="4"/>
        <v>46276579</v>
      </c>
      <c r="J43" s="66">
        <f t="shared" si="4"/>
        <v>309776449</v>
      </c>
      <c r="K43" s="66">
        <f t="shared" si="4"/>
        <v>53672892</v>
      </c>
      <c r="L43" s="66">
        <f t="shared" si="4"/>
        <v>269428956</v>
      </c>
      <c r="M43" s="66">
        <f t="shared" si="4"/>
        <v>-636424791</v>
      </c>
      <c r="N43" s="66">
        <f t="shared" si="4"/>
        <v>-313322943</v>
      </c>
      <c r="O43" s="66">
        <f t="shared" si="4"/>
        <v>39579529</v>
      </c>
      <c r="P43" s="66">
        <f t="shared" si="4"/>
        <v>-13368491</v>
      </c>
      <c r="Q43" s="66">
        <f t="shared" si="4"/>
        <v>-56750180</v>
      </c>
      <c r="R43" s="66">
        <f t="shared" si="4"/>
        <v>-30539142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-34085636</v>
      </c>
      <c r="X43" s="66">
        <f t="shared" si="4"/>
        <v>-42663853</v>
      </c>
      <c r="Y43" s="66">
        <f t="shared" si="4"/>
        <v>8578217</v>
      </c>
      <c r="Z43" s="67">
        <f>+IF(X43&lt;&gt;0,+(Y43/X43)*100,0)</f>
        <v>-20.1065220246282</v>
      </c>
      <c r="AA43" s="64">
        <f>+AA41-AA42</f>
        <v>2654306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-306481785</v>
      </c>
      <c r="D45" s="56">
        <f>SUM(D43:D44)</f>
        <v>0</v>
      </c>
      <c r="E45" s="57">
        <f t="shared" si="5"/>
        <v>-347955885</v>
      </c>
      <c r="F45" s="58">
        <f t="shared" si="5"/>
        <v>2654306</v>
      </c>
      <c r="G45" s="58">
        <f t="shared" si="5"/>
        <v>91098095</v>
      </c>
      <c r="H45" s="58">
        <f t="shared" si="5"/>
        <v>172401775</v>
      </c>
      <c r="I45" s="58">
        <f t="shared" si="5"/>
        <v>46276579</v>
      </c>
      <c r="J45" s="58">
        <f t="shared" si="5"/>
        <v>309776449</v>
      </c>
      <c r="K45" s="58">
        <f t="shared" si="5"/>
        <v>53672892</v>
      </c>
      <c r="L45" s="58">
        <f t="shared" si="5"/>
        <v>269428956</v>
      </c>
      <c r="M45" s="58">
        <f t="shared" si="5"/>
        <v>-636424791</v>
      </c>
      <c r="N45" s="58">
        <f t="shared" si="5"/>
        <v>-313322943</v>
      </c>
      <c r="O45" s="58">
        <f t="shared" si="5"/>
        <v>39579529</v>
      </c>
      <c r="P45" s="58">
        <f t="shared" si="5"/>
        <v>-13368491</v>
      </c>
      <c r="Q45" s="58">
        <f t="shared" si="5"/>
        <v>-56750180</v>
      </c>
      <c r="R45" s="58">
        <f t="shared" si="5"/>
        <v>-30539142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-34085636</v>
      </c>
      <c r="X45" s="58">
        <f t="shared" si="5"/>
        <v>-42663853</v>
      </c>
      <c r="Y45" s="58">
        <f t="shared" si="5"/>
        <v>8578217</v>
      </c>
      <c r="Z45" s="59">
        <f>+IF(X45&lt;&gt;0,+(Y45/X45)*100,0)</f>
        <v>-20.1065220246282</v>
      </c>
      <c r="AA45" s="56">
        <f>SUM(AA43:AA44)</f>
        <v>2654306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-306481785</v>
      </c>
      <c r="D47" s="71">
        <f>SUM(D45:D46)</f>
        <v>0</v>
      </c>
      <c r="E47" s="72">
        <f t="shared" si="6"/>
        <v>-347955885</v>
      </c>
      <c r="F47" s="73">
        <f t="shared" si="6"/>
        <v>2654306</v>
      </c>
      <c r="G47" s="73">
        <f t="shared" si="6"/>
        <v>91098095</v>
      </c>
      <c r="H47" s="74">
        <f t="shared" si="6"/>
        <v>172401775</v>
      </c>
      <c r="I47" s="74">
        <f t="shared" si="6"/>
        <v>46276579</v>
      </c>
      <c r="J47" s="74">
        <f t="shared" si="6"/>
        <v>309776449</v>
      </c>
      <c r="K47" s="74">
        <f t="shared" si="6"/>
        <v>53672892</v>
      </c>
      <c r="L47" s="74">
        <f t="shared" si="6"/>
        <v>269428956</v>
      </c>
      <c r="M47" s="73">
        <f t="shared" si="6"/>
        <v>-636424791</v>
      </c>
      <c r="N47" s="73">
        <f t="shared" si="6"/>
        <v>-313322943</v>
      </c>
      <c r="O47" s="74">
        <f t="shared" si="6"/>
        <v>39579529</v>
      </c>
      <c r="P47" s="74">
        <f t="shared" si="6"/>
        <v>-13368491</v>
      </c>
      <c r="Q47" s="74">
        <f t="shared" si="6"/>
        <v>-56750180</v>
      </c>
      <c r="R47" s="74">
        <f t="shared" si="6"/>
        <v>-30539142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-34085636</v>
      </c>
      <c r="X47" s="74">
        <f t="shared" si="6"/>
        <v>-42663853</v>
      </c>
      <c r="Y47" s="74">
        <f t="shared" si="6"/>
        <v>8578217</v>
      </c>
      <c r="Z47" s="75">
        <f>+IF(X47&lt;&gt;0,+(Y47/X47)*100,0)</f>
        <v>-20.1065220246282</v>
      </c>
      <c r="AA47" s="76">
        <f>SUM(AA45:AA46)</f>
        <v>2654306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184183207</v>
      </c>
      <c r="D5" s="6"/>
      <c r="E5" s="7">
        <v>181555634</v>
      </c>
      <c r="F5" s="8">
        <v>181555634</v>
      </c>
      <c r="G5" s="8">
        <v>15717427</v>
      </c>
      <c r="H5" s="8">
        <v>15688421</v>
      </c>
      <c r="I5" s="8">
        <v>15605955</v>
      </c>
      <c r="J5" s="8">
        <v>47011803</v>
      </c>
      <c r="K5" s="8">
        <v>15276582</v>
      </c>
      <c r="L5" s="8">
        <v>15807022</v>
      </c>
      <c r="M5" s="8">
        <v>15709409</v>
      </c>
      <c r="N5" s="8">
        <v>46793013</v>
      </c>
      <c r="O5" s="8">
        <v>15654885</v>
      </c>
      <c r="P5" s="8">
        <v>15712516</v>
      </c>
      <c r="Q5" s="8">
        <v>31569972</v>
      </c>
      <c r="R5" s="8">
        <v>62937373</v>
      </c>
      <c r="S5" s="8"/>
      <c r="T5" s="8"/>
      <c r="U5" s="8"/>
      <c r="V5" s="8"/>
      <c r="W5" s="8">
        <v>156742189</v>
      </c>
      <c r="X5" s="8">
        <v>136023867</v>
      </c>
      <c r="Y5" s="8">
        <v>20718322</v>
      </c>
      <c r="Z5" s="2">
        <v>15.23</v>
      </c>
      <c r="AA5" s="6">
        <v>181555634</v>
      </c>
    </row>
    <row r="6" spans="1:27" ht="13.5">
      <c r="A6" s="23" t="s">
        <v>32</v>
      </c>
      <c r="B6" s="24"/>
      <c r="C6" s="6">
        <v>316702700</v>
      </c>
      <c r="D6" s="6"/>
      <c r="E6" s="7">
        <v>926184710</v>
      </c>
      <c r="F6" s="8">
        <v>877301951</v>
      </c>
      <c r="G6" s="8">
        <v>75993580</v>
      </c>
      <c r="H6" s="8">
        <v>88470907</v>
      </c>
      <c r="I6" s="8">
        <v>77798046</v>
      </c>
      <c r="J6" s="8">
        <v>242262533</v>
      </c>
      <c r="K6" s="8">
        <v>63253211</v>
      </c>
      <c r="L6" s="8">
        <v>64572896</v>
      </c>
      <c r="M6" s="8">
        <v>62277650</v>
      </c>
      <c r="N6" s="8">
        <v>190103757</v>
      </c>
      <c r="O6" s="8">
        <v>54925514</v>
      </c>
      <c r="P6" s="8">
        <v>58841430</v>
      </c>
      <c r="Q6" s="8">
        <v>100862715</v>
      </c>
      <c r="R6" s="8">
        <v>214629659</v>
      </c>
      <c r="S6" s="8"/>
      <c r="T6" s="8"/>
      <c r="U6" s="8"/>
      <c r="V6" s="8"/>
      <c r="W6" s="8">
        <v>646995949</v>
      </c>
      <c r="X6" s="8">
        <v>619022334</v>
      </c>
      <c r="Y6" s="8">
        <v>27973615</v>
      </c>
      <c r="Z6" s="2">
        <v>4.52</v>
      </c>
      <c r="AA6" s="6">
        <v>877301951</v>
      </c>
    </row>
    <row r="7" spans="1:27" ht="13.5">
      <c r="A7" s="25" t="s">
        <v>33</v>
      </c>
      <c r="B7" s="24"/>
      <c r="C7" s="6">
        <v>115357701</v>
      </c>
      <c r="D7" s="6"/>
      <c r="E7" s="7">
        <v>119657629</v>
      </c>
      <c r="F7" s="8">
        <v>112432629</v>
      </c>
      <c r="G7" s="8">
        <v>8755900</v>
      </c>
      <c r="H7" s="8">
        <v>9271590</v>
      </c>
      <c r="I7" s="8">
        <v>9427218</v>
      </c>
      <c r="J7" s="8">
        <v>27454708</v>
      </c>
      <c r="K7" s="8">
        <v>9780243</v>
      </c>
      <c r="L7" s="8">
        <v>9632481</v>
      </c>
      <c r="M7" s="8">
        <v>10527034</v>
      </c>
      <c r="N7" s="8">
        <v>29939758</v>
      </c>
      <c r="O7" s="8">
        <v>10065642</v>
      </c>
      <c r="P7" s="8">
        <v>28985732</v>
      </c>
      <c r="Q7" s="8">
        <v>-16710000</v>
      </c>
      <c r="R7" s="8">
        <v>22341374</v>
      </c>
      <c r="S7" s="8"/>
      <c r="T7" s="8"/>
      <c r="U7" s="8"/>
      <c r="V7" s="8"/>
      <c r="W7" s="8">
        <v>79735840</v>
      </c>
      <c r="X7" s="8">
        <v>97405532</v>
      </c>
      <c r="Y7" s="8">
        <v>-17669692</v>
      </c>
      <c r="Z7" s="2">
        <v>-18.14</v>
      </c>
      <c r="AA7" s="6">
        <v>112432629</v>
      </c>
    </row>
    <row r="8" spans="1:27" ht="13.5">
      <c r="A8" s="25" t="s">
        <v>34</v>
      </c>
      <c r="B8" s="24"/>
      <c r="C8" s="6">
        <v>65000391</v>
      </c>
      <c r="D8" s="6"/>
      <c r="E8" s="7">
        <v>76094486</v>
      </c>
      <c r="F8" s="8">
        <v>76005486</v>
      </c>
      <c r="G8" s="8">
        <v>5980113</v>
      </c>
      <c r="H8" s="8">
        <v>6954142</v>
      </c>
      <c r="I8" s="8">
        <v>7393654</v>
      </c>
      <c r="J8" s="8">
        <v>20327909</v>
      </c>
      <c r="K8" s="8">
        <v>7511302</v>
      </c>
      <c r="L8" s="8">
        <v>6480366</v>
      </c>
      <c r="M8" s="8">
        <v>6830709</v>
      </c>
      <c r="N8" s="8">
        <v>20822377</v>
      </c>
      <c r="O8" s="8">
        <v>7343716</v>
      </c>
      <c r="P8" s="8">
        <v>7337749</v>
      </c>
      <c r="Q8" s="8">
        <v>13188036</v>
      </c>
      <c r="R8" s="8">
        <v>27869501</v>
      </c>
      <c r="S8" s="8"/>
      <c r="T8" s="8"/>
      <c r="U8" s="8"/>
      <c r="V8" s="8"/>
      <c r="W8" s="8">
        <v>69019787</v>
      </c>
      <c r="X8" s="8">
        <v>56306589</v>
      </c>
      <c r="Y8" s="8">
        <v>12713198</v>
      </c>
      <c r="Z8" s="2">
        <v>22.58</v>
      </c>
      <c r="AA8" s="6">
        <v>76005486</v>
      </c>
    </row>
    <row r="9" spans="1:27" ht="13.5">
      <c r="A9" s="25" t="s">
        <v>35</v>
      </c>
      <c r="B9" s="24"/>
      <c r="C9" s="6">
        <v>49761466</v>
      </c>
      <c r="D9" s="6"/>
      <c r="E9" s="7">
        <v>69536000</v>
      </c>
      <c r="F9" s="8">
        <v>56336000</v>
      </c>
      <c r="G9" s="8">
        <v>6039535</v>
      </c>
      <c r="H9" s="8">
        <v>5989947</v>
      </c>
      <c r="I9" s="8">
        <v>6051673</v>
      </c>
      <c r="J9" s="8">
        <v>18081155</v>
      </c>
      <c r="K9" s="8">
        <v>6079533</v>
      </c>
      <c r="L9" s="8">
        <v>6062210</v>
      </c>
      <c r="M9" s="8">
        <v>6081229</v>
      </c>
      <c r="N9" s="8">
        <v>18222972</v>
      </c>
      <c r="O9" s="8">
        <v>6057748</v>
      </c>
      <c r="P9" s="8">
        <v>6074058</v>
      </c>
      <c r="Q9" s="8">
        <v>12163633</v>
      </c>
      <c r="R9" s="8">
        <v>24295439</v>
      </c>
      <c r="S9" s="8"/>
      <c r="T9" s="8"/>
      <c r="U9" s="8"/>
      <c r="V9" s="8"/>
      <c r="W9" s="8">
        <v>60599566</v>
      </c>
      <c r="X9" s="8">
        <v>46667796</v>
      </c>
      <c r="Y9" s="8">
        <v>13931770</v>
      </c>
      <c r="Z9" s="2">
        <v>29.85</v>
      </c>
      <c r="AA9" s="6">
        <v>56336000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4934003</v>
      </c>
      <c r="D11" s="6"/>
      <c r="E11" s="7">
        <v>3186572</v>
      </c>
      <c r="F11" s="8">
        <v>2796038</v>
      </c>
      <c r="G11" s="8">
        <v>169807</v>
      </c>
      <c r="H11" s="8">
        <v>232003</v>
      </c>
      <c r="I11" s="8">
        <v>314685</v>
      </c>
      <c r="J11" s="8">
        <v>716495</v>
      </c>
      <c r="K11" s="8">
        <v>165091</v>
      </c>
      <c r="L11" s="8">
        <v>301448</v>
      </c>
      <c r="M11" s="8">
        <v>239955</v>
      </c>
      <c r="N11" s="8">
        <v>706494</v>
      </c>
      <c r="O11" s="8">
        <v>252706</v>
      </c>
      <c r="P11" s="8">
        <v>221431</v>
      </c>
      <c r="Q11" s="8">
        <v>412073</v>
      </c>
      <c r="R11" s="8">
        <v>886210</v>
      </c>
      <c r="S11" s="8"/>
      <c r="T11" s="8"/>
      <c r="U11" s="8"/>
      <c r="V11" s="8"/>
      <c r="W11" s="8">
        <v>2309199</v>
      </c>
      <c r="X11" s="8">
        <v>2281345</v>
      </c>
      <c r="Y11" s="8">
        <v>27854</v>
      </c>
      <c r="Z11" s="2">
        <v>1.22</v>
      </c>
      <c r="AA11" s="6">
        <v>2796038</v>
      </c>
    </row>
    <row r="12" spans="1:27" ht="13.5">
      <c r="A12" s="25" t="s">
        <v>37</v>
      </c>
      <c r="B12" s="29"/>
      <c r="C12" s="6">
        <v>27348842</v>
      </c>
      <c r="D12" s="6"/>
      <c r="E12" s="7">
        <v>19122069</v>
      </c>
      <c r="F12" s="8">
        <v>19122069</v>
      </c>
      <c r="G12" s="8"/>
      <c r="H12" s="8">
        <v>379682</v>
      </c>
      <c r="I12" s="8">
        <v>2380826</v>
      </c>
      <c r="J12" s="8">
        <v>2760508</v>
      </c>
      <c r="K12" s="8">
        <v>1807087</v>
      </c>
      <c r="L12" s="8">
        <v>2039714</v>
      </c>
      <c r="M12" s="8">
        <v>94671</v>
      </c>
      <c r="N12" s="8">
        <v>3941472</v>
      </c>
      <c r="O12" s="8">
        <v>1385131</v>
      </c>
      <c r="P12" s="8">
        <v>1333705</v>
      </c>
      <c r="Q12" s="8">
        <v>55699</v>
      </c>
      <c r="R12" s="8">
        <v>2774535</v>
      </c>
      <c r="S12" s="8"/>
      <c r="T12" s="8"/>
      <c r="U12" s="8"/>
      <c r="V12" s="8"/>
      <c r="W12" s="8">
        <v>9476515</v>
      </c>
      <c r="X12" s="8">
        <v>4252622</v>
      </c>
      <c r="Y12" s="8">
        <v>5223893</v>
      </c>
      <c r="Z12" s="2">
        <v>122.84</v>
      </c>
      <c r="AA12" s="6">
        <v>19122069</v>
      </c>
    </row>
    <row r="13" spans="1:27" ht="13.5">
      <c r="A13" s="23" t="s">
        <v>38</v>
      </c>
      <c r="B13" s="29"/>
      <c r="C13" s="6">
        <v>519663315</v>
      </c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>
        <v>3934</v>
      </c>
      <c r="D14" s="6"/>
      <c r="E14" s="7">
        <v>5260</v>
      </c>
      <c r="F14" s="8">
        <v>3260</v>
      </c>
      <c r="G14" s="8"/>
      <c r="H14" s="8"/>
      <c r="I14" s="8">
        <v>607</v>
      </c>
      <c r="J14" s="8">
        <v>607</v>
      </c>
      <c r="K14" s="8"/>
      <c r="L14" s="8"/>
      <c r="M14" s="8">
        <v>607</v>
      </c>
      <c r="N14" s="8">
        <v>607</v>
      </c>
      <c r="O14" s="8"/>
      <c r="P14" s="8"/>
      <c r="Q14" s="8"/>
      <c r="R14" s="8"/>
      <c r="S14" s="8"/>
      <c r="T14" s="8"/>
      <c r="U14" s="8"/>
      <c r="V14" s="8"/>
      <c r="W14" s="8">
        <v>1214</v>
      </c>
      <c r="X14" s="8">
        <v>3146</v>
      </c>
      <c r="Y14" s="8">
        <v>-1932</v>
      </c>
      <c r="Z14" s="2">
        <v>-61.41</v>
      </c>
      <c r="AA14" s="6">
        <v>3260</v>
      </c>
    </row>
    <row r="15" spans="1:27" ht="13.5">
      <c r="A15" s="23" t="s">
        <v>40</v>
      </c>
      <c r="B15" s="29"/>
      <c r="C15" s="6">
        <v>40065745</v>
      </c>
      <c r="D15" s="6"/>
      <c r="E15" s="7">
        <v>35245391</v>
      </c>
      <c r="F15" s="8">
        <v>55245391</v>
      </c>
      <c r="G15" s="8">
        <v>3586882</v>
      </c>
      <c r="H15" s="8">
        <v>2366595</v>
      </c>
      <c r="I15" s="8">
        <v>3598060</v>
      </c>
      <c r="J15" s="8">
        <v>9551537</v>
      </c>
      <c r="K15" s="8">
        <v>3798737</v>
      </c>
      <c r="L15" s="8">
        <v>4041895</v>
      </c>
      <c r="M15" s="8">
        <v>4349769</v>
      </c>
      <c r="N15" s="8">
        <v>12190401</v>
      </c>
      <c r="O15" s="8">
        <v>4251922</v>
      </c>
      <c r="P15" s="8">
        <v>4199299</v>
      </c>
      <c r="Q15" s="8">
        <v>2021653</v>
      </c>
      <c r="R15" s="8">
        <v>10472874</v>
      </c>
      <c r="S15" s="8"/>
      <c r="T15" s="8"/>
      <c r="U15" s="8"/>
      <c r="V15" s="8"/>
      <c r="W15" s="8">
        <v>32214812</v>
      </c>
      <c r="X15" s="8">
        <v>34233055</v>
      </c>
      <c r="Y15" s="8">
        <v>-2018243</v>
      </c>
      <c r="Z15" s="2">
        <v>-5.9</v>
      </c>
      <c r="AA15" s="6">
        <v>55245391</v>
      </c>
    </row>
    <row r="16" spans="1:27" ht="13.5">
      <c r="A16" s="23" t="s">
        <v>41</v>
      </c>
      <c r="B16" s="29"/>
      <c r="C16" s="6">
        <v>16139367</v>
      </c>
      <c r="D16" s="6"/>
      <c r="E16" s="7">
        <v>12622907</v>
      </c>
      <c r="F16" s="8">
        <v>11198107</v>
      </c>
      <c r="G16" s="8">
        <v>3051909</v>
      </c>
      <c r="H16" s="8">
        <v>628846</v>
      </c>
      <c r="I16" s="8">
        <v>272018</v>
      </c>
      <c r="J16" s="8">
        <v>3952773</v>
      </c>
      <c r="K16" s="8">
        <v>1373631</v>
      </c>
      <c r="L16" s="8">
        <v>1275501</v>
      </c>
      <c r="M16" s="8">
        <v>1297321</v>
      </c>
      <c r="N16" s="8">
        <v>3946453</v>
      </c>
      <c r="O16" s="8">
        <v>-26570</v>
      </c>
      <c r="P16" s="8">
        <v>1596409</v>
      </c>
      <c r="Q16" s="8">
        <v>-122320</v>
      </c>
      <c r="R16" s="8">
        <v>1447519</v>
      </c>
      <c r="S16" s="8"/>
      <c r="T16" s="8"/>
      <c r="U16" s="8"/>
      <c r="V16" s="8"/>
      <c r="W16" s="8">
        <v>9346745</v>
      </c>
      <c r="X16" s="8">
        <v>10707260</v>
      </c>
      <c r="Y16" s="8">
        <v>-1360515</v>
      </c>
      <c r="Z16" s="2">
        <v>-12.71</v>
      </c>
      <c r="AA16" s="6">
        <v>11198107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260807113</v>
      </c>
      <c r="D18" s="6"/>
      <c r="E18" s="7">
        <v>266968500</v>
      </c>
      <c r="F18" s="8">
        <v>266968500</v>
      </c>
      <c r="G18" s="8"/>
      <c r="H18" s="8">
        <v>107474000</v>
      </c>
      <c r="I18" s="8"/>
      <c r="J18" s="8">
        <v>107474000</v>
      </c>
      <c r="K18" s="8"/>
      <c r="L18" s="8">
        <v>3154395</v>
      </c>
      <c r="M18" s="8">
        <v>85403243</v>
      </c>
      <c r="N18" s="8">
        <v>88557638</v>
      </c>
      <c r="O18" s="8">
        <v>1271649</v>
      </c>
      <c r="P18" s="8"/>
      <c r="Q18" s="8">
        <v>3524634</v>
      </c>
      <c r="R18" s="8">
        <v>4796283</v>
      </c>
      <c r="S18" s="8"/>
      <c r="T18" s="8"/>
      <c r="U18" s="8"/>
      <c r="V18" s="8"/>
      <c r="W18" s="8">
        <v>200827921</v>
      </c>
      <c r="X18" s="8">
        <v>200226375</v>
      </c>
      <c r="Y18" s="8">
        <v>601546</v>
      </c>
      <c r="Z18" s="2">
        <v>0.3</v>
      </c>
      <c r="AA18" s="6">
        <v>266968500</v>
      </c>
    </row>
    <row r="19" spans="1:27" ht="13.5">
      <c r="A19" s="23" t="s">
        <v>44</v>
      </c>
      <c r="B19" s="29"/>
      <c r="C19" s="6">
        <v>20021227</v>
      </c>
      <c r="D19" s="6"/>
      <c r="E19" s="7">
        <v>5718127</v>
      </c>
      <c r="F19" s="26">
        <v>5510112</v>
      </c>
      <c r="G19" s="26">
        <v>-8861650</v>
      </c>
      <c r="H19" s="26">
        <v>222977</v>
      </c>
      <c r="I19" s="26">
        <v>125558</v>
      </c>
      <c r="J19" s="26">
        <v>-8513115</v>
      </c>
      <c r="K19" s="26">
        <v>410709</v>
      </c>
      <c r="L19" s="26">
        <v>329578</v>
      </c>
      <c r="M19" s="26">
        <v>146118</v>
      </c>
      <c r="N19" s="26">
        <v>886405</v>
      </c>
      <c r="O19" s="26">
        <v>380550</v>
      </c>
      <c r="P19" s="26">
        <v>608519</v>
      </c>
      <c r="Q19" s="26">
        <v>213359</v>
      </c>
      <c r="R19" s="26">
        <v>1202428</v>
      </c>
      <c r="S19" s="26"/>
      <c r="T19" s="26"/>
      <c r="U19" s="26"/>
      <c r="V19" s="26"/>
      <c r="W19" s="26">
        <v>-6424282</v>
      </c>
      <c r="X19" s="26">
        <v>4343141</v>
      </c>
      <c r="Y19" s="26">
        <v>-10767423</v>
      </c>
      <c r="Z19" s="27">
        <v>-247.92</v>
      </c>
      <c r="AA19" s="28">
        <v>5510112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1619989011</v>
      </c>
      <c r="D21" s="33">
        <f t="shared" si="0"/>
        <v>0</v>
      </c>
      <c r="E21" s="34">
        <f t="shared" si="0"/>
        <v>1715897285</v>
      </c>
      <c r="F21" s="35">
        <f t="shared" si="0"/>
        <v>1664475177</v>
      </c>
      <c r="G21" s="35">
        <f t="shared" si="0"/>
        <v>110433503</v>
      </c>
      <c r="H21" s="35">
        <f t="shared" si="0"/>
        <v>237679110</v>
      </c>
      <c r="I21" s="35">
        <f t="shared" si="0"/>
        <v>122968300</v>
      </c>
      <c r="J21" s="35">
        <f t="shared" si="0"/>
        <v>471080913</v>
      </c>
      <c r="K21" s="35">
        <f t="shared" si="0"/>
        <v>109456126</v>
      </c>
      <c r="L21" s="35">
        <f t="shared" si="0"/>
        <v>113697506</v>
      </c>
      <c r="M21" s="35">
        <f t="shared" si="0"/>
        <v>192957715</v>
      </c>
      <c r="N21" s="35">
        <f t="shared" si="0"/>
        <v>416111347</v>
      </c>
      <c r="O21" s="35">
        <f t="shared" si="0"/>
        <v>101562893</v>
      </c>
      <c r="P21" s="35">
        <f t="shared" si="0"/>
        <v>124910848</v>
      </c>
      <c r="Q21" s="35">
        <f t="shared" si="0"/>
        <v>147179454</v>
      </c>
      <c r="R21" s="35">
        <f t="shared" si="0"/>
        <v>373653195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1260845455</v>
      </c>
      <c r="X21" s="35">
        <f t="shared" si="0"/>
        <v>1211473062</v>
      </c>
      <c r="Y21" s="35">
        <f t="shared" si="0"/>
        <v>49372393</v>
      </c>
      <c r="Z21" s="36">
        <f>+IF(X21&lt;&gt;0,+(Y21/X21)*100,0)</f>
        <v>4.075401636953608</v>
      </c>
      <c r="AA21" s="33">
        <f>SUM(AA5:AA20)</f>
        <v>1664475177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425265201</v>
      </c>
      <c r="D24" s="6"/>
      <c r="E24" s="7">
        <v>486781791</v>
      </c>
      <c r="F24" s="8">
        <v>511020660</v>
      </c>
      <c r="G24" s="8">
        <v>536900</v>
      </c>
      <c r="H24" s="8">
        <v>640325</v>
      </c>
      <c r="I24" s="8">
        <v>634001</v>
      </c>
      <c r="J24" s="8">
        <v>1811226</v>
      </c>
      <c r="K24" s="8">
        <v>893884</v>
      </c>
      <c r="L24" s="8">
        <v>726465</v>
      </c>
      <c r="M24" s="8">
        <v>518125</v>
      </c>
      <c r="N24" s="8">
        <v>2138474</v>
      </c>
      <c r="O24" s="8">
        <v>571076</v>
      </c>
      <c r="P24" s="8">
        <v>39358783</v>
      </c>
      <c r="Q24" s="8">
        <v>84864220</v>
      </c>
      <c r="R24" s="8">
        <v>124794079</v>
      </c>
      <c r="S24" s="8"/>
      <c r="T24" s="8"/>
      <c r="U24" s="8"/>
      <c r="V24" s="8"/>
      <c r="W24" s="8">
        <v>128743779</v>
      </c>
      <c r="X24" s="8">
        <v>374691516</v>
      </c>
      <c r="Y24" s="8">
        <v>-245947737</v>
      </c>
      <c r="Z24" s="2">
        <v>-65.64</v>
      </c>
      <c r="AA24" s="6">
        <v>511020660</v>
      </c>
    </row>
    <row r="25" spans="1:27" ht="13.5">
      <c r="A25" s="25" t="s">
        <v>49</v>
      </c>
      <c r="B25" s="24"/>
      <c r="C25" s="6">
        <v>26461496</v>
      </c>
      <c r="D25" s="6"/>
      <c r="E25" s="7">
        <v>34243749</v>
      </c>
      <c r="F25" s="8">
        <v>34243749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v>18097723</v>
      </c>
      <c r="R25" s="8">
        <v>18097723</v>
      </c>
      <c r="S25" s="8"/>
      <c r="T25" s="8"/>
      <c r="U25" s="8"/>
      <c r="V25" s="8"/>
      <c r="W25" s="8">
        <v>18097723</v>
      </c>
      <c r="X25" s="8">
        <v>25682814</v>
      </c>
      <c r="Y25" s="8">
        <v>-7585091</v>
      </c>
      <c r="Z25" s="2">
        <v>-29.53</v>
      </c>
      <c r="AA25" s="6">
        <v>34243749</v>
      </c>
    </row>
    <row r="26" spans="1:27" ht="13.5">
      <c r="A26" s="25" t="s">
        <v>50</v>
      </c>
      <c r="B26" s="24"/>
      <c r="C26" s="6">
        <v>276782514</v>
      </c>
      <c r="D26" s="6"/>
      <c r="E26" s="7">
        <v>31223360</v>
      </c>
      <c r="F26" s="8">
        <v>31223360</v>
      </c>
      <c r="G26" s="8">
        <v>2601994</v>
      </c>
      <c r="H26" s="8">
        <v>2601938</v>
      </c>
      <c r="I26" s="8">
        <v>2601943</v>
      </c>
      <c r="J26" s="8">
        <v>7805875</v>
      </c>
      <c r="K26" s="8">
        <v>2601943</v>
      </c>
      <c r="L26" s="8">
        <v>2601943</v>
      </c>
      <c r="M26" s="8">
        <v>2602184</v>
      </c>
      <c r="N26" s="8">
        <v>7806070</v>
      </c>
      <c r="O26" s="8">
        <v>2601900</v>
      </c>
      <c r="P26" s="8">
        <v>2601904</v>
      </c>
      <c r="Q26" s="8">
        <v>2601903</v>
      </c>
      <c r="R26" s="8">
        <v>7805707</v>
      </c>
      <c r="S26" s="8"/>
      <c r="T26" s="8"/>
      <c r="U26" s="8"/>
      <c r="V26" s="8"/>
      <c r="W26" s="8">
        <v>23417652</v>
      </c>
      <c r="X26" s="8">
        <v>23417523</v>
      </c>
      <c r="Y26" s="8">
        <v>129</v>
      </c>
      <c r="Z26" s="2"/>
      <c r="AA26" s="6">
        <v>31223360</v>
      </c>
    </row>
    <row r="27" spans="1:27" ht="13.5">
      <c r="A27" s="25" t="s">
        <v>51</v>
      </c>
      <c r="B27" s="24"/>
      <c r="C27" s="6">
        <v>235992074</v>
      </c>
      <c r="D27" s="6"/>
      <c r="E27" s="7">
        <v>251386792</v>
      </c>
      <c r="F27" s="8">
        <v>264937109</v>
      </c>
      <c r="G27" s="8"/>
      <c r="H27" s="8"/>
      <c r="I27" s="8"/>
      <c r="J27" s="8"/>
      <c r="K27" s="8">
        <v>24896</v>
      </c>
      <c r="L27" s="8">
        <v>41300</v>
      </c>
      <c r="M27" s="8">
        <v>38200</v>
      </c>
      <c r="N27" s="8">
        <v>104396</v>
      </c>
      <c r="O27" s="8">
        <v>46500</v>
      </c>
      <c r="P27" s="8"/>
      <c r="Q27" s="8"/>
      <c r="R27" s="8">
        <v>46500</v>
      </c>
      <c r="S27" s="8"/>
      <c r="T27" s="8"/>
      <c r="U27" s="8"/>
      <c r="V27" s="8"/>
      <c r="W27" s="8">
        <v>150896</v>
      </c>
      <c r="X27" s="8">
        <v>193942253</v>
      </c>
      <c r="Y27" s="8">
        <v>-193791357</v>
      </c>
      <c r="Z27" s="2">
        <v>-99.92</v>
      </c>
      <c r="AA27" s="6">
        <v>264937109</v>
      </c>
    </row>
    <row r="28" spans="1:27" ht="13.5">
      <c r="A28" s="25" t="s">
        <v>52</v>
      </c>
      <c r="B28" s="24"/>
      <c r="C28" s="6">
        <v>1818446</v>
      </c>
      <c r="D28" s="6"/>
      <c r="E28" s="7">
        <v>40000</v>
      </c>
      <c r="F28" s="8">
        <v>40000</v>
      </c>
      <c r="G28" s="8"/>
      <c r="H28" s="8"/>
      <c r="I28" s="8"/>
      <c r="J28" s="8"/>
      <c r="K28" s="8"/>
      <c r="L28" s="8"/>
      <c r="M28" s="8"/>
      <c r="N28" s="8"/>
      <c r="O28" s="8"/>
      <c r="P28" s="8">
        <v>4426</v>
      </c>
      <c r="Q28" s="8"/>
      <c r="R28" s="8">
        <v>4426</v>
      </c>
      <c r="S28" s="8"/>
      <c r="T28" s="8"/>
      <c r="U28" s="8"/>
      <c r="V28" s="8"/>
      <c r="W28" s="8">
        <v>4426</v>
      </c>
      <c r="X28" s="8">
        <v>30001</v>
      </c>
      <c r="Y28" s="8">
        <v>-25575</v>
      </c>
      <c r="Z28" s="2">
        <v>-85.25</v>
      </c>
      <c r="AA28" s="6">
        <v>40000</v>
      </c>
    </row>
    <row r="29" spans="1:27" ht="13.5">
      <c r="A29" s="25" t="s">
        <v>53</v>
      </c>
      <c r="B29" s="24"/>
      <c r="C29" s="6">
        <v>477526732</v>
      </c>
      <c r="D29" s="6"/>
      <c r="E29" s="7">
        <v>545400000</v>
      </c>
      <c r="F29" s="8">
        <v>545400000</v>
      </c>
      <c r="G29" s="8">
        <v>6590387</v>
      </c>
      <c r="H29" s="8">
        <v>60849634</v>
      </c>
      <c r="I29" s="8">
        <v>78758794</v>
      </c>
      <c r="J29" s="8">
        <v>146198815</v>
      </c>
      <c r="K29" s="8">
        <v>45517504</v>
      </c>
      <c r="L29" s="8">
        <v>43440293</v>
      </c>
      <c r="M29" s="8">
        <v>39169968</v>
      </c>
      <c r="N29" s="8">
        <v>128127765</v>
      </c>
      <c r="O29" s="8">
        <v>32960724</v>
      </c>
      <c r="P29" s="8">
        <v>34541768</v>
      </c>
      <c r="Q29" s="8">
        <v>43420763</v>
      </c>
      <c r="R29" s="8">
        <v>110923255</v>
      </c>
      <c r="S29" s="8"/>
      <c r="T29" s="8"/>
      <c r="U29" s="8"/>
      <c r="V29" s="8"/>
      <c r="W29" s="8">
        <v>385249835</v>
      </c>
      <c r="X29" s="8">
        <v>409050000</v>
      </c>
      <c r="Y29" s="8">
        <v>-23800165</v>
      </c>
      <c r="Z29" s="2">
        <v>-5.82</v>
      </c>
      <c r="AA29" s="6">
        <v>545400000</v>
      </c>
    </row>
    <row r="30" spans="1:27" ht="13.5">
      <c r="A30" s="25" t="s">
        <v>54</v>
      </c>
      <c r="B30" s="24"/>
      <c r="C30" s="6">
        <v>832361</v>
      </c>
      <c r="D30" s="6"/>
      <c r="E30" s="7">
        <v>1669907</v>
      </c>
      <c r="F30" s="8">
        <v>8133078</v>
      </c>
      <c r="G30" s="8">
        <v>81170</v>
      </c>
      <c r="H30" s="8">
        <v>174243</v>
      </c>
      <c r="I30" s="8">
        <v>53730</v>
      </c>
      <c r="J30" s="8">
        <v>309143</v>
      </c>
      <c r="K30" s="8">
        <v>-41173</v>
      </c>
      <c r="L30" s="8">
        <v>263796</v>
      </c>
      <c r="M30" s="8">
        <v>340776</v>
      </c>
      <c r="N30" s="8">
        <v>563399</v>
      </c>
      <c r="O30" s="8">
        <v>290112</v>
      </c>
      <c r="P30" s="8">
        <v>952225</v>
      </c>
      <c r="Q30" s="8">
        <v>1452648</v>
      </c>
      <c r="R30" s="8">
        <v>2694985</v>
      </c>
      <c r="S30" s="8"/>
      <c r="T30" s="8"/>
      <c r="U30" s="8"/>
      <c r="V30" s="8"/>
      <c r="W30" s="8">
        <v>3567527</v>
      </c>
      <c r="X30" s="8">
        <v>5948343</v>
      </c>
      <c r="Y30" s="8">
        <v>-2380816</v>
      </c>
      <c r="Z30" s="2">
        <v>-40.02</v>
      </c>
      <c r="AA30" s="6">
        <v>8133078</v>
      </c>
    </row>
    <row r="31" spans="1:27" ht="13.5">
      <c r="A31" s="25" t="s">
        <v>55</v>
      </c>
      <c r="B31" s="24"/>
      <c r="C31" s="6">
        <v>185866933</v>
      </c>
      <c r="D31" s="6"/>
      <c r="E31" s="7">
        <v>299032475</v>
      </c>
      <c r="F31" s="8">
        <v>323557519</v>
      </c>
      <c r="G31" s="8">
        <v>6997005</v>
      </c>
      <c r="H31" s="8">
        <v>12410618</v>
      </c>
      <c r="I31" s="8">
        <v>8019736</v>
      </c>
      <c r="J31" s="8">
        <v>27427359</v>
      </c>
      <c r="K31" s="8">
        <v>14418780</v>
      </c>
      <c r="L31" s="8">
        <v>26529883</v>
      </c>
      <c r="M31" s="8">
        <v>10191404</v>
      </c>
      <c r="N31" s="8">
        <v>51140067</v>
      </c>
      <c r="O31" s="8">
        <v>8713260</v>
      </c>
      <c r="P31" s="8">
        <v>13690579</v>
      </c>
      <c r="Q31" s="8">
        <v>23402791</v>
      </c>
      <c r="R31" s="8">
        <v>45806630</v>
      </c>
      <c r="S31" s="8"/>
      <c r="T31" s="8"/>
      <c r="U31" s="8"/>
      <c r="V31" s="8"/>
      <c r="W31" s="8">
        <v>124374056</v>
      </c>
      <c r="X31" s="8">
        <v>240074623</v>
      </c>
      <c r="Y31" s="8">
        <v>-115700567</v>
      </c>
      <c r="Z31" s="2">
        <v>-48.19</v>
      </c>
      <c r="AA31" s="6">
        <v>323557519</v>
      </c>
    </row>
    <row r="32" spans="1:27" ht="13.5">
      <c r="A32" s="25" t="s">
        <v>43</v>
      </c>
      <c r="B32" s="24"/>
      <c r="C32" s="6">
        <v>755183</v>
      </c>
      <c r="D32" s="6"/>
      <c r="E32" s="7">
        <v>660400</v>
      </c>
      <c r="F32" s="8">
        <v>1670400</v>
      </c>
      <c r="G32" s="8">
        <v>3716991</v>
      </c>
      <c r="H32" s="8">
        <v>3739536</v>
      </c>
      <c r="I32" s="8">
        <v>3706635</v>
      </c>
      <c r="J32" s="8">
        <v>11163162</v>
      </c>
      <c r="K32" s="8">
        <v>3668293</v>
      </c>
      <c r="L32" s="8">
        <v>3812814</v>
      </c>
      <c r="M32" s="8">
        <v>3772300</v>
      </c>
      <c r="N32" s="8">
        <v>11253407</v>
      </c>
      <c r="O32" s="8">
        <v>3814110</v>
      </c>
      <c r="P32" s="8">
        <v>3811302</v>
      </c>
      <c r="Q32" s="8">
        <v>3734499</v>
      </c>
      <c r="R32" s="8">
        <v>11359911</v>
      </c>
      <c r="S32" s="8"/>
      <c r="T32" s="8"/>
      <c r="U32" s="8"/>
      <c r="V32" s="8"/>
      <c r="W32" s="8">
        <v>33776480</v>
      </c>
      <c r="X32" s="8">
        <v>568252</v>
      </c>
      <c r="Y32" s="8">
        <v>33208228</v>
      </c>
      <c r="Z32" s="2">
        <v>5843.93</v>
      </c>
      <c r="AA32" s="6">
        <v>1670400</v>
      </c>
    </row>
    <row r="33" spans="1:27" ht="13.5">
      <c r="A33" s="25" t="s">
        <v>56</v>
      </c>
      <c r="B33" s="24"/>
      <c r="C33" s="6">
        <v>95024149</v>
      </c>
      <c r="D33" s="6"/>
      <c r="E33" s="7">
        <v>168409956</v>
      </c>
      <c r="F33" s="8">
        <v>178564544</v>
      </c>
      <c r="G33" s="8">
        <v>2383628</v>
      </c>
      <c r="H33" s="8">
        <v>4901909</v>
      </c>
      <c r="I33" s="8">
        <v>13788035</v>
      </c>
      <c r="J33" s="8">
        <v>21073572</v>
      </c>
      <c r="K33" s="8">
        <v>5988359</v>
      </c>
      <c r="L33" s="8">
        <v>11381373</v>
      </c>
      <c r="M33" s="8">
        <v>6047695</v>
      </c>
      <c r="N33" s="8">
        <v>23417427</v>
      </c>
      <c r="O33" s="8">
        <v>5519439</v>
      </c>
      <c r="P33" s="8">
        <v>4420720</v>
      </c>
      <c r="Q33" s="8">
        <v>11127230</v>
      </c>
      <c r="R33" s="8">
        <v>21067389</v>
      </c>
      <c r="S33" s="8"/>
      <c r="T33" s="8"/>
      <c r="U33" s="8"/>
      <c r="V33" s="8"/>
      <c r="W33" s="8">
        <v>65558388</v>
      </c>
      <c r="X33" s="8">
        <v>98437345</v>
      </c>
      <c r="Y33" s="8">
        <v>-32878957</v>
      </c>
      <c r="Z33" s="2">
        <v>-33.4</v>
      </c>
      <c r="AA33" s="6">
        <v>178564544</v>
      </c>
    </row>
    <row r="34" spans="1:27" ht="13.5">
      <c r="A34" s="23" t="s">
        <v>57</v>
      </c>
      <c r="B34" s="29"/>
      <c r="C34" s="6">
        <v>17391978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1743717067</v>
      </c>
      <c r="D35" s="33">
        <f>SUM(D24:D34)</f>
        <v>0</v>
      </c>
      <c r="E35" s="34">
        <f t="shared" si="1"/>
        <v>1818848430</v>
      </c>
      <c r="F35" s="35">
        <f t="shared" si="1"/>
        <v>1898790419</v>
      </c>
      <c r="G35" s="35">
        <f t="shared" si="1"/>
        <v>22908075</v>
      </c>
      <c r="H35" s="35">
        <f t="shared" si="1"/>
        <v>85318203</v>
      </c>
      <c r="I35" s="35">
        <f t="shared" si="1"/>
        <v>107562874</v>
      </c>
      <c r="J35" s="35">
        <f t="shared" si="1"/>
        <v>215789152</v>
      </c>
      <c r="K35" s="35">
        <f t="shared" si="1"/>
        <v>73072486</v>
      </c>
      <c r="L35" s="35">
        <f t="shared" si="1"/>
        <v>88797867</v>
      </c>
      <c r="M35" s="35">
        <f t="shared" si="1"/>
        <v>62680652</v>
      </c>
      <c r="N35" s="35">
        <f t="shared" si="1"/>
        <v>224551005</v>
      </c>
      <c r="O35" s="35">
        <f t="shared" si="1"/>
        <v>54517121</v>
      </c>
      <c r="P35" s="35">
        <f t="shared" si="1"/>
        <v>99381707</v>
      </c>
      <c r="Q35" s="35">
        <f t="shared" si="1"/>
        <v>188701777</v>
      </c>
      <c r="R35" s="35">
        <f t="shared" si="1"/>
        <v>342600605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782940762</v>
      </c>
      <c r="X35" s="35">
        <f t="shared" si="1"/>
        <v>1371842670</v>
      </c>
      <c r="Y35" s="35">
        <f t="shared" si="1"/>
        <v>-588901908</v>
      </c>
      <c r="Z35" s="36">
        <f>+IF(X35&lt;&gt;0,+(Y35/X35)*100,0)</f>
        <v>-42.92780220927229</v>
      </c>
      <c r="AA35" s="33">
        <f>SUM(AA24:AA34)</f>
        <v>1898790419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-123728056</v>
      </c>
      <c r="D37" s="46">
        <f>+D21-D35</f>
        <v>0</v>
      </c>
      <c r="E37" s="47">
        <f t="shared" si="2"/>
        <v>-102951145</v>
      </c>
      <c r="F37" s="48">
        <f t="shared" si="2"/>
        <v>-234315242</v>
      </c>
      <c r="G37" s="48">
        <f t="shared" si="2"/>
        <v>87525428</v>
      </c>
      <c r="H37" s="48">
        <f t="shared" si="2"/>
        <v>152360907</v>
      </c>
      <c r="I37" s="48">
        <f t="shared" si="2"/>
        <v>15405426</v>
      </c>
      <c r="J37" s="48">
        <f t="shared" si="2"/>
        <v>255291761</v>
      </c>
      <c r="K37" s="48">
        <f t="shared" si="2"/>
        <v>36383640</v>
      </c>
      <c r="L37" s="48">
        <f t="shared" si="2"/>
        <v>24899639</v>
      </c>
      <c r="M37" s="48">
        <f t="shared" si="2"/>
        <v>130277063</v>
      </c>
      <c r="N37" s="48">
        <f t="shared" si="2"/>
        <v>191560342</v>
      </c>
      <c r="O37" s="48">
        <f t="shared" si="2"/>
        <v>47045772</v>
      </c>
      <c r="P37" s="48">
        <f t="shared" si="2"/>
        <v>25529141</v>
      </c>
      <c r="Q37" s="48">
        <f t="shared" si="2"/>
        <v>-41522323</v>
      </c>
      <c r="R37" s="48">
        <f t="shared" si="2"/>
        <v>31052590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477904693</v>
      </c>
      <c r="X37" s="48">
        <f>IF(F21=F35,0,X21-X35)</f>
        <v>-160369608</v>
      </c>
      <c r="Y37" s="48">
        <f t="shared" si="2"/>
        <v>638274301</v>
      </c>
      <c r="Z37" s="49">
        <f>+IF(X37&lt;&gt;0,+(Y37/X37)*100,0)</f>
        <v>-398.0020335274499</v>
      </c>
      <c r="AA37" s="46">
        <f>+AA21-AA35</f>
        <v>-234315242</v>
      </c>
    </row>
    <row r="38" spans="1:27" ht="22.5" customHeight="1">
      <c r="A38" s="50" t="s">
        <v>60</v>
      </c>
      <c r="B38" s="29"/>
      <c r="C38" s="6">
        <v>107592767</v>
      </c>
      <c r="D38" s="6"/>
      <c r="E38" s="7">
        <v>177610000</v>
      </c>
      <c r="F38" s="8">
        <v>157610000</v>
      </c>
      <c r="G38" s="8"/>
      <c r="H38" s="8"/>
      <c r="I38" s="8"/>
      <c r="J38" s="8"/>
      <c r="K38" s="8"/>
      <c r="L38" s="8">
        <v>20357442</v>
      </c>
      <c r="M38" s="8"/>
      <c r="N38" s="8">
        <v>20357442</v>
      </c>
      <c r="O38" s="8">
        <v>16043865</v>
      </c>
      <c r="P38" s="8"/>
      <c r="Q38" s="8">
        <v>8719311</v>
      </c>
      <c r="R38" s="8">
        <v>24763176</v>
      </c>
      <c r="S38" s="8"/>
      <c r="T38" s="8"/>
      <c r="U38" s="8"/>
      <c r="V38" s="8"/>
      <c r="W38" s="8">
        <v>45120618</v>
      </c>
      <c r="X38" s="8">
        <v>125207493</v>
      </c>
      <c r="Y38" s="8">
        <v>-80086875</v>
      </c>
      <c r="Z38" s="2">
        <v>-63.96</v>
      </c>
      <c r="AA38" s="6">
        <v>157610000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573932</v>
      </c>
      <c r="D40" s="51"/>
      <c r="E40" s="7">
        <v>1308000</v>
      </c>
      <c r="F40" s="8">
        <v>1308000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981000</v>
      </c>
      <c r="Y40" s="52">
        <v>-981000</v>
      </c>
      <c r="Z40" s="53">
        <v>-100</v>
      </c>
      <c r="AA40" s="54">
        <v>1308000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-15561357</v>
      </c>
      <c r="D41" s="56">
        <f>SUM(D37:D40)</f>
        <v>0</v>
      </c>
      <c r="E41" s="57">
        <f t="shared" si="3"/>
        <v>75966855</v>
      </c>
      <c r="F41" s="58">
        <f t="shared" si="3"/>
        <v>-75397242</v>
      </c>
      <c r="G41" s="58">
        <f t="shared" si="3"/>
        <v>87525428</v>
      </c>
      <c r="H41" s="58">
        <f t="shared" si="3"/>
        <v>152360907</v>
      </c>
      <c r="I41" s="58">
        <f t="shared" si="3"/>
        <v>15405426</v>
      </c>
      <c r="J41" s="58">
        <f t="shared" si="3"/>
        <v>255291761</v>
      </c>
      <c r="K41" s="58">
        <f t="shared" si="3"/>
        <v>36383640</v>
      </c>
      <c r="L41" s="58">
        <f t="shared" si="3"/>
        <v>45257081</v>
      </c>
      <c r="M41" s="58">
        <f t="shared" si="3"/>
        <v>130277063</v>
      </c>
      <c r="N41" s="58">
        <f t="shared" si="3"/>
        <v>211917784</v>
      </c>
      <c r="O41" s="58">
        <f t="shared" si="3"/>
        <v>63089637</v>
      </c>
      <c r="P41" s="58">
        <f t="shared" si="3"/>
        <v>25529141</v>
      </c>
      <c r="Q41" s="58">
        <f t="shared" si="3"/>
        <v>-32803012</v>
      </c>
      <c r="R41" s="58">
        <f t="shared" si="3"/>
        <v>55815766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523025311</v>
      </c>
      <c r="X41" s="58">
        <f t="shared" si="3"/>
        <v>-34181115</v>
      </c>
      <c r="Y41" s="58">
        <f t="shared" si="3"/>
        <v>557206426</v>
      </c>
      <c r="Z41" s="59">
        <f>+IF(X41&lt;&gt;0,+(Y41/X41)*100,0)</f>
        <v>-1630.1587177597924</v>
      </c>
      <c r="AA41" s="56">
        <f>SUM(AA37:AA40)</f>
        <v>-75397242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-15561357</v>
      </c>
      <c r="D43" s="64">
        <f>+D41-D42</f>
        <v>0</v>
      </c>
      <c r="E43" s="65">
        <f t="shared" si="4"/>
        <v>75966855</v>
      </c>
      <c r="F43" s="66">
        <f t="shared" si="4"/>
        <v>-75397242</v>
      </c>
      <c r="G43" s="66">
        <f t="shared" si="4"/>
        <v>87525428</v>
      </c>
      <c r="H43" s="66">
        <f t="shared" si="4"/>
        <v>152360907</v>
      </c>
      <c r="I43" s="66">
        <f t="shared" si="4"/>
        <v>15405426</v>
      </c>
      <c r="J43" s="66">
        <f t="shared" si="4"/>
        <v>255291761</v>
      </c>
      <c r="K43" s="66">
        <f t="shared" si="4"/>
        <v>36383640</v>
      </c>
      <c r="L43" s="66">
        <f t="shared" si="4"/>
        <v>45257081</v>
      </c>
      <c r="M43" s="66">
        <f t="shared" si="4"/>
        <v>130277063</v>
      </c>
      <c r="N43" s="66">
        <f t="shared" si="4"/>
        <v>211917784</v>
      </c>
      <c r="O43" s="66">
        <f t="shared" si="4"/>
        <v>63089637</v>
      </c>
      <c r="P43" s="66">
        <f t="shared" si="4"/>
        <v>25529141</v>
      </c>
      <c r="Q43" s="66">
        <f t="shared" si="4"/>
        <v>-32803012</v>
      </c>
      <c r="R43" s="66">
        <f t="shared" si="4"/>
        <v>55815766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523025311</v>
      </c>
      <c r="X43" s="66">
        <f t="shared" si="4"/>
        <v>-34181115</v>
      </c>
      <c r="Y43" s="66">
        <f t="shared" si="4"/>
        <v>557206426</v>
      </c>
      <c r="Z43" s="67">
        <f>+IF(X43&lt;&gt;0,+(Y43/X43)*100,0)</f>
        <v>-1630.1587177597924</v>
      </c>
      <c r="AA43" s="64">
        <f>+AA41-AA42</f>
        <v>-75397242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-15561357</v>
      </c>
      <c r="D45" s="56">
        <f>SUM(D43:D44)</f>
        <v>0</v>
      </c>
      <c r="E45" s="57">
        <f t="shared" si="5"/>
        <v>75966855</v>
      </c>
      <c r="F45" s="58">
        <f t="shared" si="5"/>
        <v>-75397242</v>
      </c>
      <c r="G45" s="58">
        <f t="shared" si="5"/>
        <v>87525428</v>
      </c>
      <c r="H45" s="58">
        <f t="shared" si="5"/>
        <v>152360907</v>
      </c>
      <c r="I45" s="58">
        <f t="shared" si="5"/>
        <v>15405426</v>
      </c>
      <c r="J45" s="58">
        <f t="shared" si="5"/>
        <v>255291761</v>
      </c>
      <c r="K45" s="58">
        <f t="shared" si="5"/>
        <v>36383640</v>
      </c>
      <c r="L45" s="58">
        <f t="shared" si="5"/>
        <v>45257081</v>
      </c>
      <c r="M45" s="58">
        <f t="shared" si="5"/>
        <v>130277063</v>
      </c>
      <c r="N45" s="58">
        <f t="shared" si="5"/>
        <v>211917784</v>
      </c>
      <c r="O45" s="58">
        <f t="shared" si="5"/>
        <v>63089637</v>
      </c>
      <c r="P45" s="58">
        <f t="shared" si="5"/>
        <v>25529141</v>
      </c>
      <c r="Q45" s="58">
        <f t="shared" si="5"/>
        <v>-32803012</v>
      </c>
      <c r="R45" s="58">
        <f t="shared" si="5"/>
        <v>55815766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523025311</v>
      </c>
      <c r="X45" s="58">
        <f t="shared" si="5"/>
        <v>-34181115</v>
      </c>
      <c r="Y45" s="58">
        <f t="shared" si="5"/>
        <v>557206426</v>
      </c>
      <c r="Z45" s="59">
        <f>+IF(X45&lt;&gt;0,+(Y45/X45)*100,0)</f>
        <v>-1630.1587177597924</v>
      </c>
      <c r="AA45" s="56">
        <f>SUM(AA43:AA44)</f>
        <v>-75397242</v>
      </c>
    </row>
    <row r="46" spans="1:27" ht="13.5">
      <c r="A46" s="50" t="s">
        <v>68</v>
      </c>
      <c r="B46" s="29"/>
      <c r="C46" s="51">
        <v>232772</v>
      </c>
      <c r="D46" s="51"/>
      <c r="E46" s="60">
        <v>1615600</v>
      </c>
      <c r="F46" s="61">
        <v>1615600</v>
      </c>
      <c r="G46" s="8"/>
      <c r="H46" s="8"/>
      <c r="I46" s="30"/>
      <c r="J46" s="8"/>
      <c r="K46" s="8"/>
      <c r="L46" s="8"/>
      <c r="M46" s="61"/>
      <c r="N46" s="8"/>
      <c r="O46" s="8"/>
      <c r="P46" s="30">
        <v>99224</v>
      </c>
      <c r="Q46" s="8"/>
      <c r="R46" s="8">
        <v>99224</v>
      </c>
      <c r="S46" s="8"/>
      <c r="T46" s="61"/>
      <c r="U46" s="8"/>
      <c r="V46" s="8"/>
      <c r="W46" s="30">
        <v>99224</v>
      </c>
      <c r="X46" s="8">
        <v>1211701</v>
      </c>
      <c r="Y46" s="8">
        <v>-1112477</v>
      </c>
      <c r="Z46" s="2">
        <v>-91.81</v>
      </c>
      <c r="AA46" s="6">
        <v>1615600</v>
      </c>
    </row>
    <row r="47" spans="1:27" ht="13.5">
      <c r="A47" s="69" t="s">
        <v>69</v>
      </c>
      <c r="B47" s="70"/>
      <c r="C47" s="71">
        <f aca="true" t="shared" si="6" ref="C47:Y47">SUM(C45:C46)</f>
        <v>-15328585</v>
      </c>
      <c r="D47" s="71">
        <f>SUM(D45:D46)</f>
        <v>0</v>
      </c>
      <c r="E47" s="72">
        <f t="shared" si="6"/>
        <v>77582455</v>
      </c>
      <c r="F47" s="73">
        <f t="shared" si="6"/>
        <v>-73781642</v>
      </c>
      <c r="G47" s="73">
        <f t="shared" si="6"/>
        <v>87525428</v>
      </c>
      <c r="H47" s="74">
        <f t="shared" si="6"/>
        <v>152360907</v>
      </c>
      <c r="I47" s="74">
        <f t="shared" si="6"/>
        <v>15405426</v>
      </c>
      <c r="J47" s="74">
        <f t="shared" si="6"/>
        <v>255291761</v>
      </c>
      <c r="K47" s="74">
        <f t="shared" si="6"/>
        <v>36383640</v>
      </c>
      <c r="L47" s="74">
        <f t="shared" si="6"/>
        <v>45257081</v>
      </c>
      <c r="M47" s="73">
        <f t="shared" si="6"/>
        <v>130277063</v>
      </c>
      <c r="N47" s="73">
        <f t="shared" si="6"/>
        <v>211917784</v>
      </c>
      <c r="O47" s="74">
        <f t="shared" si="6"/>
        <v>63089637</v>
      </c>
      <c r="P47" s="74">
        <f t="shared" si="6"/>
        <v>25628365</v>
      </c>
      <c r="Q47" s="74">
        <f t="shared" si="6"/>
        <v>-32803012</v>
      </c>
      <c r="R47" s="74">
        <f t="shared" si="6"/>
        <v>55914990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523124535</v>
      </c>
      <c r="X47" s="74">
        <f t="shared" si="6"/>
        <v>-32969414</v>
      </c>
      <c r="Y47" s="74">
        <f t="shared" si="6"/>
        <v>556093949</v>
      </c>
      <c r="Z47" s="75">
        <f>+IF(X47&lt;&gt;0,+(Y47/X47)*100,0)</f>
        <v>-1686.6964908748453</v>
      </c>
      <c r="AA47" s="76">
        <f>SUM(AA45:AA46)</f>
        <v>-73781642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271147341</v>
      </c>
      <c r="D5" s="6"/>
      <c r="E5" s="7">
        <v>305349815</v>
      </c>
      <c r="F5" s="8">
        <v>308406236</v>
      </c>
      <c r="G5" s="8">
        <v>57365305</v>
      </c>
      <c r="H5" s="8">
        <v>23648476</v>
      </c>
      <c r="I5" s="8">
        <v>25159912</v>
      </c>
      <c r="J5" s="8">
        <v>106173693</v>
      </c>
      <c r="K5" s="8">
        <v>24699064</v>
      </c>
      <c r="L5" s="8">
        <v>24602495</v>
      </c>
      <c r="M5" s="8">
        <v>25512710</v>
      </c>
      <c r="N5" s="8">
        <v>74814269</v>
      </c>
      <c r="O5" s="8">
        <v>24846296</v>
      </c>
      <c r="P5" s="8">
        <v>25333792</v>
      </c>
      <c r="Q5" s="8">
        <v>25105134</v>
      </c>
      <c r="R5" s="8">
        <v>75285222</v>
      </c>
      <c r="S5" s="8"/>
      <c r="T5" s="8"/>
      <c r="U5" s="8"/>
      <c r="V5" s="8"/>
      <c r="W5" s="8">
        <v>256273184</v>
      </c>
      <c r="X5" s="8">
        <v>231304662</v>
      </c>
      <c r="Y5" s="8">
        <v>24968522</v>
      </c>
      <c r="Z5" s="2">
        <v>10.79</v>
      </c>
      <c r="AA5" s="6">
        <v>308406236</v>
      </c>
    </row>
    <row r="6" spans="1:27" ht="13.5">
      <c r="A6" s="23" t="s">
        <v>32</v>
      </c>
      <c r="B6" s="24"/>
      <c r="C6" s="6">
        <v>992910171</v>
      </c>
      <c r="D6" s="6"/>
      <c r="E6" s="7">
        <v>1175231372</v>
      </c>
      <c r="F6" s="8">
        <v>1177009475</v>
      </c>
      <c r="G6" s="8">
        <v>94906190</v>
      </c>
      <c r="H6" s="8">
        <v>112050499</v>
      </c>
      <c r="I6" s="8">
        <v>98659497</v>
      </c>
      <c r="J6" s="8">
        <v>305616186</v>
      </c>
      <c r="K6" s="8">
        <v>96954124</v>
      </c>
      <c r="L6" s="8">
        <v>94780873</v>
      </c>
      <c r="M6" s="8">
        <v>91023898</v>
      </c>
      <c r="N6" s="8">
        <v>282758895</v>
      </c>
      <c r="O6" s="8">
        <v>95933780</v>
      </c>
      <c r="P6" s="8">
        <v>100925309</v>
      </c>
      <c r="Q6" s="8">
        <v>99446790</v>
      </c>
      <c r="R6" s="8">
        <v>296305879</v>
      </c>
      <c r="S6" s="8"/>
      <c r="T6" s="8"/>
      <c r="U6" s="8"/>
      <c r="V6" s="8"/>
      <c r="W6" s="8">
        <v>884680960</v>
      </c>
      <c r="X6" s="8">
        <v>882757080</v>
      </c>
      <c r="Y6" s="8">
        <v>1923880</v>
      </c>
      <c r="Z6" s="2">
        <v>0.22</v>
      </c>
      <c r="AA6" s="6">
        <v>1177009475</v>
      </c>
    </row>
    <row r="7" spans="1:27" ht="13.5">
      <c r="A7" s="25" t="s">
        <v>33</v>
      </c>
      <c r="B7" s="24"/>
      <c r="C7" s="6">
        <v>167819935</v>
      </c>
      <c r="D7" s="6"/>
      <c r="E7" s="7">
        <v>188636644</v>
      </c>
      <c r="F7" s="8">
        <v>153926577</v>
      </c>
      <c r="G7" s="8">
        <v>10657574</v>
      </c>
      <c r="H7" s="8">
        <v>12627463</v>
      </c>
      <c r="I7" s="8">
        <v>10602517</v>
      </c>
      <c r="J7" s="8">
        <v>33887554</v>
      </c>
      <c r="K7" s="8">
        <v>11851667</v>
      </c>
      <c r="L7" s="8">
        <v>11773639</v>
      </c>
      <c r="M7" s="8">
        <v>15386313</v>
      </c>
      <c r="N7" s="8">
        <v>39011619</v>
      </c>
      <c r="O7" s="8">
        <v>7873789</v>
      </c>
      <c r="P7" s="8">
        <v>17460946</v>
      </c>
      <c r="Q7" s="8">
        <v>18296129</v>
      </c>
      <c r="R7" s="8">
        <v>43630864</v>
      </c>
      <c r="S7" s="8"/>
      <c r="T7" s="8"/>
      <c r="U7" s="8"/>
      <c r="V7" s="8"/>
      <c r="W7" s="8">
        <v>116530037</v>
      </c>
      <c r="X7" s="8">
        <v>115444926</v>
      </c>
      <c r="Y7" s="8">
        <v>1085111</v>
      </c>
      <c r="Z7" s="2">
        <v>0.94</v>
      </c>
      <c r="AA7" s="6">
        <v>153926577</v>
      </c>
    </row>
    <row r="8" spans="1:27" ht="13.5">
      <c r="A8" s="25" t="s">
        <v>34</v>
      </c>
      <c r="B8" s="24"/>
      <c r="C8" s="6">
        <v>95320697</v>
      </c>
      <c r="D8" s="6"/>
      <c r="E8" s="7">
        <v>116092167</v>
      </c>
      <c r="F8" s="8">
        <v>117174530</v>
      </c>
      <c r="G8" s="8">
        <v>9476018</v>
      </c>
      <c r="H8" s="8">
        <v>12435788</v>
      </c>
      <c r="I8" s="8">
        <v>9237428</v>
      </c>
      <c r="J8" s="8">
        <v>31149234</v>
      </c>
      <c r="K8" s="8">
        <v>9191989</v>
      </c>
      <c r="L8" s="8">
        <v>9307110</v>
      </c>
      <c r="M8" s="8">
        <v>9248630</v>
      </c>
      <c r="N8" s="8">
        <v>27747729</v>
      </c>
      <c r="O8" s="8">
        <v>9269542</v>
      </c>
      <c r="P8" s="8">
        <v>9187716</v>
      </c>
      <c r="Q8" s="8">
        <v>11795293</v>
      </c>
      <c r="R8" s="8">
        <v>30252551</v>
      </c>
      <c r="S8" s="8"/>
      <c r="T8" s="8"/>
      <c r="U8" s="8"/>
      <c r="V8" s="8"/>
      <c r="W8" s="8">
        <v>89149514</v>
      </c>
      <c r="X8" s="8">
        <v>87880887</v>
      </c>
      <c r="Y8" s="8">
        <v>1268627</v>
      </c>
      <c r="Z8" s="2">
        <v>1.44</v>
      </c>
      <c r="AA8" s="6">
        <v>117174530</v>
      </c>
    </row>
    <row r="9" spans="1:27" ht="13.5">
      <c r="A9" s="25" t="s">
        <v>35</v>
      </c>
      <c r="B9" s="24"/>
      <c r="C9" s="6">
        <v>101138836</v>
      </c>
      <c r="D9" s="6"/>
      <c r="E9" s="7">
        <v>125003755</v>
      </c>
      <c r="F9" s="8">
        <v>125406080</v>
      </c>
      <c r="G9" s="8">
        <v>11008753</v>
      </c>
      <c r="H9" s="8">
        <v>10640476</v>
      </c>
      <c r="I9" s="8">
        <v>10594965</v>
      </c>
      <c r="J9" s="8">
        <v>32244194</v>
      </c>
      <c r="K9" s="8">
        <v>10566252</v>
      </c>
      <c r="L9" s="8">
        <v>10336341</v>
      </c>
      <c r="M9" s="8">
        <v>10200945</v>
      </c>
      <c r="N9" s="8">
        <v>31103538</v>
      </c>
      <c r="O9" s="8">
        <v>10179700</v>
      </c>
      <c r="P9" s="8">
        <v>12721321</v>
      </c>
      <c r="Q9" s="8">
        <v>10637188</v>
      </c>
      <c r="R9" s="8">
        <v>33538209</v>
      </c>
      <c r="S9" s="8"/>
      <c r="T9" s="8"/>
      <c r="U9" s="8"/>
      <c r="V9" s="8"/>
      <c r="W9" s="8">
        <v>96885941</v>
      </c>
      <c r="X9" s="8">
        <v>94054545</v>
      </c>
      <c r="Y9" s="8">
        <v>2831396</v>
      </c>
      <c r="Z9" s="2">
        <v>3.01</v>
      </c>
      <c r="AA9" s="6">
        <v>125406080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9508520</v>
      </c>
      <c r="D11" s="6"/>
      <c r="E11" s="7">
        <v>15852367</v>
      </c>
      <c r="F11" s="8">
        <v>14471595</v>
      </c>
      <c r="G11" s="8">
        <v>1607924</v>
      </c>
      <c r="H11" s="8">
        <v>427700</v>
      </c>
      <c r="I11" s="8">
        <v>-1160789</v>
      </c>
      <c r="J11" s="8">
        <v>874835</v>
      </c>
      <c r="K11" s="8">
        <v>-316959</v>
      </c>
      <c r="L11" s="8">
        <v>-614781</v>
      </c>
      <c r="M11" s="8">
        <v>-574118</v>
      </c>
      <c r="N11" s="8">
        <v>-1505858</v>
      </c>
      <c r="O11" s="8">
        <v>-652343</v>
      </c>
      <c r="P11" s="8">
        <v>-607755</v>
      </c>
      <c r="Q11" s="8">
        <v>-799422</v>
      </c>
      <c r="R11" s="8">
        <v>-2059520</v>
      </c>
      <c r="S11" s="8"/>
      <c r="T11" s="8"/>
      <c r="U11" s="8"/>
      <c r="V11" s="8"/>
      <c r="W11" s="8">
        <v>-2690543</v>
      </c>
      <c r="X11" s="8">
        <v>10853667</v>
      </c>
      <c r="Y11" s="8">
        <v>-13544210</v>
      </c>
      <c r="Z11" s="2">
        <v>-124.79</v>
      </c>
      <c r="AA11" s="6">
        <v>14471595</v>
      </c>
    </row>
    <row r="12" spans="1:27" ht="13.5">
      <c r="A12" s="25" t="s">
        <v>37</v>
      </c>
      <c r="B12" s="29"/>
      <c r="C12" s="6">
        <v>14223574</v>
      </c>
      <c r="D12" s="6"/>
      <c r="E12" s="7">
        <v>12000000</v>
      </c>
      <c r="F12" s="8">
        <v>5761663</v>
      </c>
      <c r="G12" s="8">
        <v>279425</v>
      </c>
      <c r="H12" s="8">
        <v>208154</v>
      </c>
      <c r="I12" s="8">
        <v>693615</v>
      </c>
      <c r="J12" s="8">
        <v>1181194</v>
      </c>
      <c r="K12" s="8">
        <v>388827</v>
      </c>
      <c r="L12" s="8">
        <v>441829</v>
      </c>
      <c r="M12" s="8">
        <v>431245</v>
      </c>
      <c r="N12" s="8">
        <v>1261901</v>
      </c>
      <c r="O12" s="8">
        <v>404732</v>
      </c>
      <c r="P12" s="8">
        <v>685982</v>
      </c>
      <c r="Q12" s="8">
        <v>664394</v>
      </c>
      <c r="R12" s="8">
        <v>1755108</v>
      </c>
      <c r="S12" s="8"/>
      <c r="T12" s="8"/>
      <c r="U12" s="8"/>
      <c r="V12" s="8"/>
      <c r="W12" s="8">
        <v>4198203</v>
      </c>
      <c r="X12" s="8">
        <v>4321242</v>
      </c>
      <c r="Y12" s="8">
        <v>-123039</v>
      </c>
      <c r="Z12" s="2">
        <v>-2.85</v>
      </c>
      <c r="AA12" s="6">
        <v>5761663</v>
      </c>
    </row>
    <row r="13" spans="1:27" ht="13.5">
      <c r="A13" s="23" t="s">
        <v>38</v>
      </c>
      <c r="B13" s="29"/>
      <c r="C13" s="6">
        <v>10914274</v>
      </c>
      <c r="D13" s="6"/>
      <c r="E13" s="7">
        <v>12555926</v>
      </c>
      <c r="F13" s="8">
        <v>9847094</v>
      </c>
      <c r="G13" s="8">
        <v>843257</v>
      </c>
      <c r="H13" s="8">
        <v>689639</v>
      </c>
      <c r="I13" s="8">
        <v>721374</v>
      </c>
      <c r="J13" s="8">
        <v>2254270</v>
      </c>
      <c r="K13" s="8">
        <v>751297</v>
      </c>
      <c r="L13" s="8">
        <v>778967</v>
      </c>
      <c r="M13" s="8">
        <v>803306</v>
      </c>
      <c r="N13" s="8">
        <v>2333570</v>
      </c>
      <c r="O13" s="8">
        <v>894588</v>
      </c>
      <c r="P13" s="8">
        <v>872417</v>
      </c>
      <c r="Q13" s="8">
        <v>935262</v>
      </c>
      <c r="R13" s="8">
        <v>2702267</v>
      </c>
      <c r="S13" s="8"/>
      <c r="T13" s="8"/>
      <c r="U13" s="8"/>
      <c r="V13" s="8"/>
      <c r="W13" s="8">
        <v>7290107</v>
      </c>
      <c r="X13" s="8">
        <v>7385292</v>
      </c>
      <c r="Y13" s="8">
        <v>-95185</v>
      </c>
      <c r="Z13" s="2">
        <v>-1.29</v>
      </c>
      <c r="AA13" s="6">
        <v>9847094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75253291</v>
      </c>
      <c r="D15" s="6"/>
      <c r="E15" s="7">
        <v>89068288</v>
      </c>
      <c r="F15" s="8">
        <v>79286389</v>
      </c>
      <c r="G15" s="8">
        <v>91090</v>
      </c>
      <c r="H15" s="8">
        <v>81745</v>
      </c>
      <c r="I15" s="8">
        <v>42315</v>
      </c>
      <c r="J15" s="8">
        <v>215150</v>
      </c>
      <c r="K15" s="8">
        <v>87377</v>
      </c>
      <c r="L15" s="8">
        <v>98859</v>
      </c>
      <c r="M15" s="8">
        <v>21060672</v>
      </c>
      <c r="N15" s="8">
        <v>21246908</v>
      </c>
      <c r="O15" s="8">
        <v>13603</v>
      </c>
      <c r="P15" s="8">
        <v>559846</v>
      </c>
      <c r="Q15" s="8">
        <v>143805</v>
      </c>
      <c r="R15" s="8">
        <v>717254</v>
      </c>
      <c r="S15" s="8"/>
      <c r="T15" s="8"/>
      <c r="U15" s="8"/>
      <c r="V15" s="8"/>
      <c r="W15" s="8">
        <v>22179312</v>
      </c>
      <c r="X15" s="8">
        <v>59464764</v>
      </c>
      <c r="Y15" s="8">
        <v>-37285452</v>
      </c>
      <c r="Z15" s="2">
        <v>-62.7</v>
      </c>
      <c r="AA15" s="6">
        <v>79286389</v>
      </c>
    </row>
    <row r="16" spans="1:27" ht="13.5">
      <c r="A16" s="23" t="s">
        <v>41</v>
      </c>
      <c r="B16" s="29"/>
      <c r="C16" s="6">
        <v>3462958</v>
      </c>
      <c r="D16" s="6"/>
      <c r="E16" s="7">
        <v>4288949</v>
      </c>
      <c r="F16" s="8">
        <v>3191878</v>
      </c>
      <c r="G16" s="8">
        <v>283484</v>
      </c>
      <c r="H16" s="8">
        <v>205169</v>
      </c>
      <c r="I16" s="8">
        <v>266662</v>
      </c>
      <c r="J16" s="8">
        <v>755315</v>
      </c>
      <c r="K16" s="8">
        <v>364682</v>
      </c>
      <c r="L16" s="8">
        <v>277585</v>
      </c>
      <c r="M16" s="8">
        <v>183707</v>
      </c>
      <c r="N16" s="8">
        <v>825974</v>
      </c>
      <c r="O16" s="8">
        <v>318312</v>
      </c>
      <c r="P16" s="8">
        <v>247640</v>
      </c>
      <c r="Q16" s="8">
        <v>194670</v>
      </c>
      <c r="R16" s="8">
        <v>760622</v>
      </c>
      <c r="S16" s="8"/>
      <c r="T16" s="8"/>
      <c r="U16" s="8"/>
      <c r="V16" s="8"/>
      <c r="W16" s="8">
        <v>2341911</v>
      </c>
      <c r="X16" s="8">
        <v>2393883</v>
      </c>
      <c r="Y16" s="8">
        <v>-51972</v>
      </c>
      <c r="Z16" s="2">
        <v>-2.17</v>
      </c>
      <c r="AA16" s="6">
        <v>3191878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182491502</v>
      </c>
      <c r="D18" s="6"/>
      <c r="E18" s="7">
        <v>250727572</v>
      </c>
      <c r="F18" s="8">
        <v>281754365</v>
      </c>
      <c r="G18" s="8"/>
      <c r="H18" s="8">
        <v>62750000</v>
      </c>
      <c r="I18" s="8"/>
      <c r="J18" s="8">
        <v>62750000</v>
      </c>
      <c r="K18" s="8">
        <v>3767409</v>
      </c>
      <c r="L18" s="8">
        <v>2454641</v>
      </c>
      <c r="M18" s="8">
        <v>16236757</v>
      </c>
      <c r="N18" s="8">
        <v>22458807</v>
      </c>
      <c r="O18" s="8">
        <v>41853288</v>
      </c>
      <c r="P18" s="8">
        <v>28514470</v>
      </c>
      <c r="Q18" s="8"/>
      <c r="R18" s="8">
        <v>70367758</v>
      </c>
      <c r="S18" s="8"/>
      <c r="T18" s="8"/>
      <c r="U18" s="8"/>
      <c r="V18" s="8"/>
      <c r="W18" s="8">
        <v>155576565</v>
      </c>
      <c r="X18" s="8">
        <v>211315707</v>
      </c>
      <c r="Y18" s="8">
        <v>-55739142</v>
      </c>
      <c r="Z18" s="2">
        <v>-26.38</v>
      </c>
      <c r="AA18" s="6">
        <v>281754365</v>
      </c>
    </row>
    <row r="19" spans="1:27" ht="13.5">
      <c r="A19" s="23" t="s">
        <v>44</v>
      </c>
      <c r="B19" s="29"/>
      <c r="C19" s="6">
        <v>39531193</v>
      </c>
      <c r="D19" s="6"/>
      <c r="E19" s="7">
        <v>28469913</v>
      </c>
      <c r="F19" s="26">
        <v>28579919</v>
      </c>
      <c r="G19" s="26">
        <v>1234151</v>
      </c>
      <c r="H19" s="26">
        <v>3094218</v>
      </c>
      <c r="I19" s="26">
        <v>3179289</v>
      </c>
      <c r="J19" s="26">
        <v>7507658</v>
      </c>
      <c r="K19" s="26">
        <v>3553423</v>
      </c>
      <c r="L19" s="26">
        <v>3160708</v>
      </c>
      <c r="M19" s="26">
        <v>3205945</v>
      </c>
      <c r="N19" s="26">
        <v>9920076</v>
      </c>
      <c r="O19" s="26">
        <v>3410986</v>
      </c>
      <c r="P19" s="26">
        <v>2865488</v>
      </c>
      <c r="Q19" s="26">
        <v>3076537</v>
      </c>
      <c r="R19" s="26">
        <v>9353011</v>
      </c>
      <c r="S19" s="26"/>
      <c r="T19" s="26"/>
      <c r="U19" s="26"/>
      <c r="V19" s="26"/>
      <c r="W19" s="26">
        <v>26780745</v>
      </c>
      <c r="X19" s="26">
        <v>21434796</v>
      </c>
      <c r="Y19" s="26">
        <v>5345949</v>
      </c>
      <c r="Z19" s="27">
        <v>24.94</v>
      </c>
      <c r="AA19" s="28">
        <v>28579919</v>
      </c>
    </row>
    <row r="20" spans="1:27" ht="13.5">
      <c r="A20" s="23" t="s">
        <v>45</v>
      </c>
      <c r="B20" s="29"/>
      <c r="C20" s="6">
        <v>15530078</v>
      </c>
      <c r="D20" s="6"/>
      <c r="E20" s="7">
        <v>8500000</v>
      </c>
      <c r="F20" s="8">
        <v>8500000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6374997</v>
      </c>
      <c r="Y20" s="8">
        <v>-6374997</v>
      </c>
      <c r="Z20" s="2">
        <v>-100</v>
      </c>
      <c r="AA20" s="6">
        <v>8500000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1979252370</v>
      </c>
      <c r="D21" s="33">
        <f t="shared" si="0"/>
        <v>0</v>
      </c>
      <c r="E21" s="34">
        <f t="shared" si="0"/>
        <v>2331776768</v>
      </c>
      <c r="F21" s="35">
        <f t="shared" si="0"/>
        <v>2313315801</v>
      </c>
      <c r="G21" s="35">
        <f t="shared" si="0"/>
        <v>187753171</v>
      </c>
      <c r="H21" s="35">
        <f t="shared" si="0"/>
        <v>238859327</v>
      </c>
      <c r="I21" s="35">
        <f t="shared" si="0"/>
        <v>157996785</v>
      </c>
      <c r="J21" s="35">
        <f t="shared" si="0"/>
        <v>584609283</v>
      </c>
      <c r="K21" s="35">
        <f t="shared" si="0"/>
        <v>161859152</v>
      </c>
      <c r="L21" s="35">
        <f t="shared" si="0"/>
        <v>157398266</v>
      </c>
      <c r="M21" s="35">
        <f t="shared" si="0"/>
        <v>192720010</v>
      </c>
      <c r="N21" s="35">
        <f t="shared" si="0"/>
        <v>511977428</v>
      </c>
      <c r="O21" s="35">
        <f t="shared" si="0"/>
        <v>194346273</v>
      </c>
      <c r="P21" s="35">
        <f t="shared" si="0"/>
        <v>198767172</v>
      </c>
      <c r="Q21" s="35">
        <f t="shared" si="0"/>
        <v>169495780</v>
      </c>
      <c r="R21" s="35">
        <f t="shared" si="0"/>
        <v>562609225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1659195936</v>
      </c>
      <c r="X21" s="35">
        <f t="shared" si="0"/>
        <v>1734986448</v>
      </c>
      <c r="Y21" s="35">
        <f t="shared" si="0"/>
        <v>-75790512</v>
      </c>
      <c r="Z21" s="36">
        <f>+IF(X21&lt;&gt;0,+(Y21/X21)*100,0)</f>
        <v>-4.368363342974077</v>
      </c>
      <c r="AA21" s="33">
        <f>SUM(AA5:AA20)</f>
        <v>2313315801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669024825</v>
      </c>
      <c r="D24" s="6"/>
      <c r="E24" s="7">
        <v>678529458</v>
      </c>
      <c r="F24" s="8">
        <v>679467403</v>
      </c>
      <c r="G24" s="8">
        <v>48507453</v>
      </c>
      <c r="H24" s="8">
        <v>51233373</v>
      </c>
      <c r="I24" s="8">
        <v>49667303</v>
      </c>
      <c r="J24" s="8">
        <v>149408129</v>
      </c>
      <c r="K24" s="8">
        <v>50448587</v>
      </c>
      <c r="L24" s="8">
        <v>79617283</v>
      </c>
      <c r="M24" s="8">
        <v>52579194</v>
      </c>
      <c r="N24" s="8">
        <v>182645064</v>
      </c>
      <c r="O24" s="8">
        <v>50709903</v>
      </c>
      <c r="P24" s="8">
        <v>51550434</v>
      </c>
      <c r="Q24" s="8">
        <v>52286290</v>
      </c>
      <c r="R24" s="8">
        <v>154546627</v>
      </c>
      <c r="S24" s="8"/>
      <c r="T24" s="8"/>
      <c r="U24" s="8"/>
      <c r="V24" s="8"/>
      <c r="W24" s="8">
        <v>486599820</v>
      </c>
      <c r="X24" s="8">
        <v>509597964</v>
      </c>
      <c r="Y24" s="8">
        <v>-22998144</v>
      </c>
      <c r="Z24" s="2">
        <v>-4.51</v>
      </c>
      <c r="AA24" s="6">
        <v>679467403</v>
      </c>
    </row>
    <row r="25" spans="1:27" ht="13.5">
      <c r="A25" s="25" t="s">
        <v>49</v>
      </c>
      <c r="B25" s="24"/>
      <c r="C25" s="6">
        <v>29945188</v>
      </c>
      <c r="D25" s="6"/>
      <c r="E25" s="7">
        <v>31709291</v>
      </c>
      <c r="F25" s="8">
        <v>31709291</v>
      </c>
      <c r="G25" s="8">
        <v>2509241</v>
      </c>
      <c r="H25" s="8">
        <v>2512293</v>
      </c>
      <c r="I25" s="8">
        <v>2508585</v>
      </c>
      <c r="J25" s="8">
        <v>7530119</v>
      </c>
      <c r="K25" s="8">
        <v>2508585</v>
      </c>
      <c r="L25" s="8">
        <v>2508584</v>
      </c>
      <c r="M25" s="8">
        <v>2510324</v>
      </c>
      <c r="N25" s="8">
        <v>7527493</v>
      </c>
      <c r="O25" s="8">
        <v>2470529</v>
      </c>
      <c r="P25" s="8">
        <v>2510536</v>
      </c>
      <c r="Q25" s="8">
        <v>2458117</v>
      </c>
      <c r="R25" s="8">
        <v>7439182</v>
      </c>
      <c r="S25" s="8"/>
      <c r="T25" s="8"/>
      <c r="U25" s="8"/>
      <c r="V25" s="8"/>
      <c r="W25" s="8">
        <v>22496794</v>
      </c>
      <c r="X25" s="8">
        <v>23781942</v>
      </c>
      <c r="Y25" s="8">
        <v>-1285148</v>
      </c>
      <c r="Z25" s="2">
        <v>-5.4</v>
      </c>
      <c r="AA25" s="6">
        <v>31709291</v>
      </c>
    </row>
    <row r="26" spans="1:27" ht="13.5">
      <c r="A26" s="25" t="s">
        <v>50</v>
      </c>
      <c r="B26" s="24"/>
      <c r="C26" s="6">
        <v>105608249</v>
      </c>
      <c r="D26" s="6"/>
      <c r="E26" s="7">
        <v>125034743</v>
      </c>
      <c r="F26" s="8">
        <v>127640569</v>
      </c>
      <c r="G26" s="8"/>
      <c r="H26" s="8">
        <v>8807876</v>
      </c>
      <c r="I26" s="8">
        <v>4403938</v>
      </c>
      <c r="J26" s="8">
        <v>13211814</v>
      </c>
      <c r="K26" s="8">
        <v>4403938</v>
      </c>
      <c r="L26" s="8">
        <v>4403938</v>
      </c>
      <c r="M26" s="8">
        <v>22411962</v>
      </c>
      <c r="N26" s="8">
        <v>31219838</v>
      </c>
      <c r="O26" s="8">
        <v>4403938</v>
      </c>
      <c r="P26" s="8">
        <v>4403938</v>
      </c>
      <c r="Q26" s="8">
        <v>4403938</v>
      </c>
      <c r="R26" s="8">
        <v>13211814</v>
      </c>
      <c r="S26" s="8"/>
      <c r="T26" s="8"/>
      <c r="U26" s="8"/>
      <c r="V26" s="8"/>
      <c r="W26" s="8">
        <v>57643466</v>
      </c>
      <c r="X26" s="8">
        <v>95730408</v>
      </c>
      <c r="Y26" s="8">
        <v>-38086942</v>
      </c>
      <c r="Z26" s="2">
        <v>-39.79</v>
      </c>
      <c r="AA26" s="6">
        <v>127640569</v>
      </c>
    </row>
    <row r="27" spans="1:27" ht="13.5">
      <c r="A27" s="25" t="s">
        <v>51</v>
      </c>
      <c r="B27" s="24"/>
      <c r="C27" s="6">
        <v>211631150</v>
      </c>
      <c r="D27" s="6"/>
      <c r="E27" s="7">
        <v>215869778</v>
      </c>
      <c r="F27" s="8">
        <v>215869778</v>
      </c>
      <c r="G27" s="8"/>
      <c r="H27" s="8"/>
      <c r="I27" s="8">
        <v>53467627</v>
      </c>
      <c r="J27" s="8">
        <v>53467627</v>
      </c>
      <c r="K27" s="8"/>
      <c r="L27" s="8"/>
      <c r="M27" s="8">
        <v>53467457</v>
      </c>
      <c r="N27" s="8">
        <v>53467457</v>
      </c>
      <c r="O27" s="8"/>
      <c r="P27" s="8"/>
      <c r="Q27" s="8"/>
      <c r="R27" s="8"/>
      <c r="S27" s="8"/>
      <c r="T27" s="8"/>
      <c r="U27" s="8"/>
      <c r="V27" s="8"/>
      <c r="W27" s="8">
        <v>106935084</v>
      </c>
      <c r="X27" s="8">
        <v>161902197</v>
      </c>
      <c r="Y27" s="8">
        <v>-54967113</v>
      </c>
      <c r="Z27" s="2">
        <v>-33.95</v>
      </c>
      <c r="AA27" s="6">
        <v>215869778</v>
      </c>
    </row>
    <row r="28" spans="1:27" ht="13.5">
      <c r="A28" s="25" t="s">
        <v>52</v>
      </c>
      <c r="B28" s="24"/>
      <c r="C28" s="6">
        <v>158386287</v>
      </c>
      <c r="D28" s="6"/>
      <c r="E28" s="7">
        <v>162758940</v>
      </c>
      <c r="F28" s="8">
        <v>108322595</v>
      </c>
      <c r="G28" s="8"/>
      <c r="H28" s="8">
        <v>27005212</v>
      </c>
      <c r="I28" s="8">
        <v>13502606</v>
      </c>
      <c r="J28" s="8">
        <v>40507818</v>
      </c>
      <c r="K28" s="8">
        <v>13502606</v>
      </c>
      <c r="L28" s="8">
        <v>13502606</v>
      </c>
      <c r="M28" s="8">
        <v>13502606</v>
      </c>
      <c r="N28" s="8">
        <v>40507818</v>
      </c>
      <c r="O28" s="8">
        <v>13502606</v>
      </c>
      <c r="P28" s="8">
        <v>13502606</v>
      </c>
      <c r="Q28" s="8"/>
      <c r="R28" s="8">
        <v>27005212</v>
      </c>
      <c r="S28" s="8"/>
      <c r="T28" s="8"/>
      <c r="U28" s="8"/>
      <c r="V28" s="8"/>
      <c r="W28" s="8">
        <v>108020848</v>
      </c>
      <c r="X28" s="8">
        <v>81241884</v>
      </c>
      <c r="Y28" s="8">
        <v>26778964</v>
      </c>
      <c r="Z28" s="2">
        <v>32.96</v>
      </c>
      <c r="AA28" s="6">
        <v>108322595</v>
      </c>
    </row>
    <row r="29" spans="1:27" ht="13.5">
      <c r="A29" s="25" t="s">
        <v>53</v>
      </c>
      <c r="B29" s="24"/>
      <c r="C29" s="6">
        <v>678014058</v>
      </c>
      <c r="D29" s="6"/>
      <c r="E29" s="7">
        <v>793937527</v>
      </c>
      <c r="F29" s="8">
        <v>793937527</v>
      </c>
      <c r="G29" s="8"/>
      <c r="H29" s="8">
        <v>98866051</v>
      </c>
      <c r="I29" s="8">
        <v>92008397</v>
      </c>
      <c r="J29" s="8">
        <v>190874448</v>
      </c>
      <c r="K29" s="8">
        <v>54151956</v>
      </c>
      <c r="L29" s="8">
        <v>55506631</v>
      </c>
      <c r="M29" s="8">
        <v>55328396</v>
      </c>
      <c r="N29" s="8">
        <v>164986983</v>
      </c>
      <c r="O29" s="8">
        <v>51938669</v>
      </c>
      <c r="P29" s="8">
        <v>60265736</v>
      </c>
      <c r="Q29" s="8">
        <v>60294881</v>
      </c>
      <c r="R29" s="8">
        <v>172499286</v>
      </c>
      <c r="S29" s="8"/>
      <c r="T29" s="8"/>
      <c r="U29" s="8"/>
      <c r="V29" s="8"/>
      <c r="W29" s="8">
        <v>528360717</v>
      </c>
      <c r="X29" s="8">
        <v>595453140</v>
      </c>
      <c r="Y29" s="8">
        <v>-67092423</v>
      </c>
      <c r="Z29" s="2">
        <v>-11.27</v>
      </c>
      <c r="AA29" s="6">
        <v>793937527</v>
      </c>
    </row>
    <row r="30" spans="1:27" ht="13.5">
      <c r="A30" s="25" t="s">
        <v>54</v>
      </c>
      <c r="B30" s="24"/>
      <c r="C30" s="6">
        <v>57435333</v>
      </c>
      <c r="D30" s="6"/>
      <c r="E30" s="7">
        <v>36738603</v>
      </c>
      <c r="F30" s="8">
        <v>42026901</v>
      </c>
      <c r="G30" s="8">
        <v>2176641</v>
      </c>
      <c r="H30" s="8">
        <v>1933284</v>
      </c>
      <c r="I30" s="8">
        <v>2479720</v>
      </c>
      <c r="J30" s="8">
        <v>6589645</v>
      </c>
      <c r="K30" s="8">
        <v>4397362</v>
      </c>
      <c r="L30" s="8">
        <v>2268519</v>
      </c>
      <c r="M30" s="8">
        <v>2851619</v>
      </c>
      <c r="N30" s="8">
        <v>9517500</v>
      </c>
      <c r="O30" s="8">
        <v>3723744</v>
      </c>
      <c r="P30" s="8">
        <v>2962566</v>
      </c>
      <c r="Q30" s="8">
        <v>3497976</v>
      </c>
      <c r="R30" s="8">
        <v>10184286</v>
      </c>
      <c r="S30" s="8"/>
      <c r="T30" s="8"/>
      <c r="U30" s="8"/>
      <c r="V30" s="8"/>
      <c r="W30" s="8">
        <v>26291431</v>
      </c>
      <c r="X30" s="8">
        <v>31519872</v>
      </c>
      <c r="Y30" s="8">
        <v>-5228441</v>
      </c>
      <c r="Z30" s="2">
        <v>-16.59</v>
      </c>
      <c r="AA30" s="6">
        <v>42026901</v>
      </c>
    </row>
    <row r="31" spans="1:27" ht="13.5">
      <c r="A31" s="25" t="s">
        <v>55</v>
      </c>
      <c r="B31" s="24"/>
      <c r="C31" s="6">
        <v>143856583</v>
      </c>
      <c r="D31" s="6"/>
      <c r="E31" s="7">
        <v>232467375</v>
      </c>
      <c r="F31" s="8">
        <v>266301514</v>
      </c>
      <c r="G31" s="8">
        <v>3092017</v>
      </c>
      <c r="H31" s="8">
        <v>9733534</v>
      </c>
      <c r="I31" s="8">
        <v>11825533</v>
      </c>
      <c r="J31" s="8">
        <v>24651084</v>
      </c>
      <c r="K31" s="8">
        <v>18214785</v>
      </c>
      <c r="L31" s="8">
        <v>17231250</v>
      </c>
      <c r="M31" s="8">
        <v>13448016</v>
      </c>
      <c r="N31" s="8">
        <v>48894051</v>
      </c>
      <c r="O31" s="8">
        <v>8922315</v>
      </c>
      <c r="P31" s="8">
        <v>13023549</v>
      </c>
      <c r="Q31" s="8">
        <v>15040713</v>
      </c>
      <c r="R31" s="8">
        <v>36986577</v>
      </c>
      <c r="S31" s="8"/>
      <c r="T31" s="8"/>
      <c r="U31" s="8"/>
      <c r="V31" s="8"/>
      <c r="W31" s="8">
        <v>110531712</v>
      </c>
      <c r="X31" s="8">
        <v>199725408</v>
      </c>
      <c r="Y31" s="8">
        <v>-89193696</v>
      </c>
      <c r="Z31" s="2">
        <v>-44.66</v>
      </c>
      <c r="AA31" s="6">
        <v>266301514</v>
      </c>
    </row>
    <row r="32" spans="1:27" ht="13.5">
      <c r="A32" s="25" t="s">
        <v>43</v>
      </c>
      <c r="B32" s="24"/>
      <c r="C32" s="6">
        <v>22541356</v>
      </c>
      <c r="D32" s="6"/>
      <c r="E32" s="7">
        <v>18649823</v>
      </c>
      <c r="F32" s="8">
        <v>18794846</v>
      </c>
      <c r="G32" s="8">
        <v>3900000</v>
      </c>
      <c r="H32" s="8">
        <v>3029859</v>
      </c>
      <c r="I32" s="8">
        <v>1854825</v>
      </c>
      <c r="J32" s="8">
        <v>8784684</v>
      </c>
      <c r="K32" s="8">
        <v>1642018</v>
      </c>
      <c r="L32" s="8">
        <v>1414501</v>
      </c>
      <c r="M32" s="8">
        <v>396502</v>
      </c>
      <c r="N32" s="8">
        <v>3453021</v>
      </c>
      <c r="O32" s="8">
        <v>931129</v>
      </c>
      <c r="P32" s="8">
        <v>385808</v>
      </c>
      <c r="Q32" s="8">
        <v>563625</v>
      </c>
      <c r="R32" s="8">
        <v>1880562</v>
      </c>
      <c r="S32" s="8"/>
      <c r="T32" s="8"/>
      <c r="U32" s="8"/>
      <c r="V32" s="8"/>
      <c r="W32" s="8">
        <v>14118267</v>
      </c>
      <c r="X32" s="8">
        <v>14096070</v>
      </c>
      <c r="Y32" s="8">
        <v>22197</v>
      </c>
      <c r="Z32" s="2">
        <v>0.16</v>
      </c>
      <c r="AA32" s="6">
        <v>18794846</v>
      </c>
    </row>
    <row r="33" spans="1:27" ht="13.5">
      <c r="A33" s="25" t="s">
        <v>56</v>
      </c>
      <c r="B33" s="24"/>
      <c r="C33" s="6">
        <v>112324901</v>
      </c>
      <c r="D33" s="6"/>
      <c r="E33" s="7">
        <v>101930620</v>
      </c>
      <c r="F33" s="8">
        <v>113806319</v>
      </c>
      <c r="G33" s="8">
        <v>2395481</v>
      </c>
      <c r="H33" s="8">
        <v>4885606</v>
      </c>
      <c r="I33" s="8">
        <v>15618163</v>
      </c>
      <c r="J33" s="8">
        <v>22899250</v>
      </c>
      <c r="K33" s="8">
        <v>10505628</v>
      </c>
      <c r="L33" s="8">
        <v>5985188</v>
      </c>
      <c r="M33" s="8">
        <v>6469704</v>
      </c>
      <c r="N33" s="8">
        <v>22960520</v>
      </c>
      <c r="O33" s="8">
        <v>6210072</v>
      </c>
      <c r="P33" s="8">
        <v>7750764</v>
      </c>
      <c r="Q33" s="8">
        <v>6042925</v>
      </c>
      <c r="R33" s="8">
        <v>20003761</v>
      </c>
      <c r="S33" s="8"/>
      <c r="T33" s="8"/>
      <c r="U33" s="8"/>
      <c r="V33" s="8"/>
      <c r="W33" s="8">
        <v>65863531</v>
      </c>
      <c r="X33" s="8">
        <v>85353570</v>
      </c>
      <c r="Y33" s="8">
        <v>-19490039</v>
      </c>
      <c r="Z33" s="2">
        <v>-22.83</v>
      </c>
      <c r="AA33" s="6">
        <v>113806319</v>
      </c>
    </row>
    <row r="34" spans="1:27" ht="13.5">
      <c r="A34" s="23" t="s">
        <v>57</v>
      </c>
      <c r="B34" s="29"/>
      <c r="C34" s="6">
        <v>11340720</v>
      </c>
      <c r="D34" s="6"/>
      <c r="E34" s="7">
        <v>2000000</v>
      </c>
      <c r="F34" s="8">
        <v>2000000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1499994</v>
      </c>
      <c r="Y34" s="8">
        <v>-1499994</v>
      </c>
      <c r="Z34" s="2">
        <v>-100</v>
      </c>
      <c r="AA34" s="6">
        <v>2000000</v>
      </c>
    </row>
    <row r="35" spans="1:27" ht="12.75">
      <c r="A35" s="40" t="s">
        <v>58</v>
      </c>
      <c r="B35" s="32"/>
      <c r="C35" s="33">
        <f aca="true" t="shared" si="1" ref="C35:Y35">SUM(C24:C34)</f>
        <v>2200108650</v>
      </c>
      <c r="D35" s="33">
        <f>SUM(D24:D34)</f>
        <v>0</v>
      </c>
      <c r="E35" s="34">
        <f t="shared" si="1"/>
        <v>2399626158</v>
      </c>
      <c r="F35" s="35">
        <f t="shared" si="1"/>
        <v>2399876743</v>
      </c>
      <c r="G35" s="35">
        <f t="shared" si="1"/>
        <v>62580833</v>
      </c>
      <c r="H35" s="35">
        <f t="shared" si="1"/>
        <v>208007088</v>
      </c>
      <c r="I35" s="35">
        <f t="shared" si="1"/>
        <v>247336697</v>
      </c>
      <c r="J35" s="35">
        <f t="shared" si="1"/>
        <v>517924618</v>
      </c>
      <c r="K35" s="35">
        <f t="shared" si="1"/>
        <v>159775465</v>
      </c>
      <c r="L35" s="35">
        <f t="shared" si="1"/>
        <v>182438500</v>
      </c>
      <c r="M35" s="35">
        <f t="shared" si="1"/>
        <v>222965780</v>
      </c>
      <c r="N35" s="35">
        <f t="shared" si="1"/>
        <v>565179745</v>
      </c>
      <c r="O35" s="35">
        <f t="shared" si="1"/>
        <v>142812905</v>
      </c>
      <c r="P35" s="35">
        <f t="shared" si="1"/>
        <v>156355937</v>
      </c>
      <c r="Q35" s="35">
        <f t="shared" si="1"/>
        <v>144588465</v>
      </c>
      <c r="R35" s="35">
        <f t="shared" si="1"/>
        <v>443757307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1526861670</v>
      </c>
      <c r="X35" s="35">
        <f t="shared" si="1"/>
        <v>1799902449</v>
      </c>
      <c r="Y35" s="35">
        <f t="shared" si="1"/>
        <v>-273040779</v>
      </c>
      <c r="Z35" s="36">
        <f>+IF(X35&lt;&gt;0,+(Y35/X35)*100,0)</f>
        <v>-15.169754291500496</v>
      </c>
      <c r="AA35" s="33">
        <f>SUM(AA24:AA34)</f>
        <v>2399876743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-220856280</v>
      </c>
      <c r="D37" s="46">
        <f>+D21-D35</f>
        <v>0</v>
      </c>
      <c r="E37" s="47">
        <f t="shared" si="2"/>
        <v>-67849390</v>
      </c>
      <c r="F37" s="48">
        <f t="shared" si="2"/>
        <v>-86560942</v>
      </c>
      <c r="G37" s="48">
        <f t="shared" si="2"/>
        <v>125172338</v>
      </c>
      <c r="H37" s="48">
        <f t="shared" si="2"/>
        <v>30852239</v>
      </c>
      <c r="I37" s="48">
        <f t="shared" si="2"/>
        <v>-89339912</v>
      </c>
      <c r="J37" s="48">
        <f t="shared" si="2"/>
        <v>66684665</v>
      </c>
      <c r="K37" s="48">
        <f t="shared" si="2"/>
        <v>2083687</v>
      </c>
      <c r="L37" s="48">
        <f t="shared" si="2"/>
        <v>-25040234</v>
      </c>
      <c r="M37" s="48">
        <f t="shared" si="2"/>
        <v>-30245770</v>
      </c>
      <c r="N37" s="48">
        <f t="shared" si="2"/>
        <v>-53202317</v>
      </c>
      <c r="O37" s="48">
        <f t="shared" si="2"/>
        <v>51533368</v>
      </c>
      <c r="P37" s="48">
        <f t="shared" si="2"/>
        <v>42411235</v>
      </c>
      <c r="Q37" s="48">
        <f t="shared" si="2"/>
        <v>24907315</v>
      </c>
      <c r="R37" s="48">
        <f t="shared" si="2"/>
        <v>118851918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132334266</v>
      </c>
      <c r="X37" s="48">
        <f>IF(F21=F35,0,X21-X35)</f>
        <v>-64916001</v>
      </c>
      <c r="Y37" s="48">
        <f t="shared" si="2"/>
        <v>197250267</v>
      </c>
      <c r="Z37" s="49">
        <f>+IF(X37&lt;&gt;0,+(Y37/X37)*100,0)</f>
        <v>-303.8546182165473</v>
      </c>
      <c r="AA37" s="46">
        <f>+AA21-AA35</f>
        <v>-86560942</v>
      </c>
    </row>
    <row r="38" spans="1:27" ht="22.5" customHeight="1">
      <c r="A38" s="50" t="s">
        <v>60</v>
      </c>
      <c r="B38" s="29"/>
      <c r="C38" s="6">
        <v>140731806</v>
      </c>
      <c r="D38" s="6"/>
      <c r="E38" s="7">
        <v>118270000</v>
      </c>
      <c r="F38" s="8">
        <v>107999464</v>
      </c>
      <c r="G38" s="8"/>
      <c r="H38" s="8"/>
      <c r="I38" s="8"/>
      <c r="J38" s="8"/>
      <c r="K38" s="8">
        <v>9845439</v>
      </c>
      <c r="L38" s="8">
        <v>-269302</v>
      </c>
      <c r="M38" s="8">
        <v>6893145</v>
      </c>
      <c r="N38" s="8">
        <v>16469282</v>
      </c>
      <c r="O38" s="8">
        <v>8949839</v>
      </c>
      <c r="P38" s="8">
        <v>3174447</v>
      </c>
      <c r="Q38" s="8"/>
      <c r="R38" s="8">
        <v>12124286</v>
      </c>
      <c r="S38" s="8"/>
      <c r="T38" s="8"/>
      <c r="U38" s="8"/>
      <c r="V38" s="8"/>
      <c r="W38" s="8">
        <v>28593568</v>
      </c>
      <c r="X38" s="8">
        <v>80999586</v>
      </c>
      <c r="Y38" s="8">
        <v>-52406018</v>
      </c>
      <c r="Z38" s="2">
        <v>-64.7</v>
      </c>
      <c r="AA38" s="6">
        <v>107999464</v>
      </c>
    </row>
    <row r="39" spans="1:27" ht="57" customHeight="1">
      <c r="A39" s="50" t="s">
        <v>61</v>
      </c>
      <c r="B39" s="29"/>
      <c r="C39" s="28">
        <v>9428619</v>
      </c>
      <c r="D39" s="28"/>
      <c r="E39" s="7">
        <v>2637968</v>
      </c>
      <c r="F39" s="26">
        <v>37780054</v>
      </c>
      <c r="G39" s="26"/>
      <c r="H39" s="26"/>
      <c r="I39" s="26"/>
      <c r="J39" s="26"/>
      <c r="K39" s="26"/>
      <c r="L39" s="26"/>
      <c r="M39" s="26">
        <v>48385</v>
      </c>
      <c r="N39" s="26">
        <v>48385</v>
      </c>
      <c r="O39" s="26"/>
      <c r="P39" s="26">
        <v>736380</v>
      </c>
      <c r="Q39" s="26"/>
      <c r="R39" s="26">
        <v>736380</v>
      </c>
      <c r="S39" s="26"/>
      <c r="T39" s="26"/>
      <c r="U39" s="26"/>
      <c r="V39" s="26"/>
      <c r="W39" s="26">
        <v>784765</v>
      </c>
      <c r="X39" s="26">
        <v>28335033</v>
      </c>
      <c r="Y39" s="26">
        <v>-27550268</v>
      </c>
      <c r="Z39" s="27">
        <v>-97.23</v>
      </c>
      <c r="AA39" s="28">
        <v>37780054</v>
      </c>
    </row>
    <row r="40" spans="1:27" ht="13.5">
      <c r="A40" s="23" t="s">
        <v>62</v>
      </c>
      <c r="B40" s="29"/>
      <c r="C40" s="51">
        <v>26902575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-43793280</v>
      </c>
      <c r="D41" s="56">
        <f>SUM(D37:D40)</f>
        <v>0</v>
      </c>
      <c r="E41" s="57">
        <f t="shared" si="3"/>
        <v>53058578</v>
      </c>
      <c r="F41" s="58">
        <f t="shared" si="3"/>
        <v>59218576</v>
      </c>
      <c r="G41" s="58">
        <f t="shared" si="3"/>
        <v>125172338</v>
      </c>
      <c r="H41" s="58">
        <f t="shared" si="3"/>
        <v>30852239</v>
      </c>
      <c r="I41" s="58">
        <f t="shared" si="3"/>
        <v>-89339912</v>
      </c>
      <c r="J41" s="58">
        <f t="shared" si="3"/>
        <v>66684665</v>
      </c>
      <c r="K41" s="58">
        <f t="shared" si="3"/>
        <v>11929126</v>
      </c>
      <c r="L41" s="58">
        <f t="shared" si="3"/>
        <v>-25309536</v>
      </c>
      <c r="M41" s="58">
        <f t="shared" si="3"/>
        <v>-23304240</v>
      </c>
      <c r="N41" s="58">
        <f t="shared" si="3"/>
        <v>-36684650</v>
      </c>
      <c r="O41" s="58">
        <f t="shared" si="3"/>
        <v>60483207</v>
      </c>
      <c r="P41" s="58">
        <f t="shared" si="3"/>
        <v>46322062</v>
      </c>
      <c r="Q41" s="58">
        <f t="shared" si="3"/>
        <v>24907315</v>
      </c>
      <c r="R41" s="58">
        <f t="shared" si="3"/>
        <v>131712584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161712599</v>
      </c>
      <c r="X41" s="58">
        <f t="shared" si="3"/>
        <v>44418618</v>
      </c>
      <c r="Y41" s="58">
        <f t="shared" si="3"/>
        <v>117293981</v>
      </c>
      <c r="Z41" s="59">
        <f>+IF(X41&lt;&gt;0,+(Y41/X41)*100,0)</f>
        <v>264.0649040454163</v>
      </c>
      <c r="AA41" s="56">
        <f>SUM(AA37:AA40)</f>
        <v>59218576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-43793280</v>
      </c>
      <c r="D43" s="64">
        <f>+D41-D42</f>
        <v>0</v>
      </c>
      <c r="E43" s="65">
        <f t="shared" si="4"/>
        <v>53058578</v>
      </c>
      <c r="F43" s="66">
        <f t="shared" si="4"/>
        <v>59218576</v>
      </c>
      <c r="G43" s="66">
        <f t="shared" si="4"/>
        <v>125172338</v>
      </c>
      <c r="H43" s="66">
        <f t="shared" si="4"/>
        <v>30852239</v>
      </c>
      <c r="I43" s="66">
        <f t="shared" si="4"/>
        <v>-89339912</v>
      </c>
      <c r="J43" s="66">
        <f t="shared" si="4"/>
        <v>66684665</v>
      </c>
      <c r="K43" s="66">
        <f t="shared" si="4"/>
        <v>11929126</v>
      </c>
      <c r="L43" s="66">
        <f t="shared" si="4"/>
        <v>-25309536</v>
      </c>
      <c r="M43" s="66">
        <f t="shared" si="4"/>
        <v>-23304240</v>
      </c>
      <c r="N43" s="66">
        <f t="shared" si="4"/>
        <v>-36684650</v>
      </c>
      <c r="O43" s="66">
        <f t="shared" si="4"/>
        <v>60483207</v>
      </c>
      <c r="P43" s="66">
        <f t="shared" si="4"/>
        <v>46322062</v>
      </c>
      <c r="Q43" s="66">
        <f t="shared" si="4"/>
        <v>24907315</v>
      </c>
      <c r="R43" s="66">
        <f t="shared" si="4"/>
        <v>131712584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161712599</v>
      </c>
      <c r="X43" s="66">
        <f t="shared" si="4"/>
        <v>44418618</v>
      </c>
      <c r="Y43" s="66">
        <f t="shared" si="4"/>
        <v>117293981</v>
      </c>
      <c r="Z43" s="67">
        <f>+IF(X43&lt;&gt;0,+(Y43/X43)*100,0)</f>
        <v>264.0649040454163</v>
      </c>
      <c r="AA43" s="64">
        <f>+AA41-AA42</f>
        <v>59218576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-43793280</v>
      </c>
      <c r="D45" s="56">
        <f>SUM(D43:D44)</f>
        <v>0</v>
      </c>
      <c r="E45" s="57">
        <f t="shared" si="5"/>
        <v>53058578</v>
      </c>
      <c r="F45" s="58">
        <f t="shared" si="5"/>
        <v>59218576</v>
      </c>
      <c r="G45" s="58">
        <f t="shared" si="5"/>
        <v>125172338</v>
      </c>
      <c r="H45" s="58">
        <f t="shared" si="5"/>
        <v>30852239</v>
      </c>
      <c r="I45" s="58">
        <f t="shared" si="5"/>
        <v>-89339912</v>
      </c>
      <c r="J45" s="58">
        <f t="shared" si="5"/>
        <v>66684665</v>
      </c>
      <c r="K45" s="58">
        <f t="shared" si="5"/>
        <v>11929126</v>
      </c>
      <c r="L45" s="58">
        <f t="shared" si="5"/>
        <v>-25309536</v>
      </c>
      <c r="M45" s="58">
        <f t="shared" si="5"/>
        <v>-23304240</v>
      </c>
      <c r="N45" s="58">
        <f t="shared" si="5"/>
        <v>-36684650</v>
      </c>
      <c r="O45" s="58">
        <f t="shared" si="5"/>
        <v>60483207</v>
      </c>
      <c r="P45" s="58">
        <f t="shared" si="5"/>
        <v>46322062</v>
      </c>
      <c r="Q45" s="58">
        <f t="shared" si="5"/>
        <v>24907315</v>
      </c>
      <c r="R45" s="58">
        <f t="shared" si="5"/>
        <v>131712584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161712599</v>
      </c>
      <c r="X45" s="58">
        <f t="shared" si="5"/>
        <v>44418618</v>
      </c>
      <c r="Y45" s="58">
        <f t="shared" si="5"/>
        <v>117293981</v>
      </c>
      <c r="Z45" s="59">
        <f>+IF(X45&lt;&gt;0,+(Y45/X45)*100,0)</f>
        <v>264.0649040454163</v>
      </c>
      <c r="AA45" s="56">
        <f>SUM(AA43:AA44)</f>
        <v>59218576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-43793280</v>
      </c>
      <c r="D47" s="71">
        <f>SUM(D45:D46)</f>
        <v>0</v>
      </c>
      <c r="E47" s="72">
        <f t="shared" si="6"/>
        <v>53058578</v>
      </c>
      <c r="F47" s="73">
        <f t="shared" si="6"/>
        <v>59218576</v>
      </c>
      <c r="G47" s="73">
        <f t="shared" si="6"/>
        <v>125172338</v>
      </c>
      <c r="H47" s="74">
        <f t="shared" si="6"/>
        <v>30852239</v>
      </c>
      <c r="I47" s="74">
        <f t="shared" si="6"/>
        <v>-89339912</v>
      </c>
      <c r="J47" s="74">
        <f t="shared" si="6"/>
        <v>66684665</v>
      </c>
      <c r="K47" s="74">
        <f t="shared" si="6"/>
        <v>11929126</v>
      </c>
      <c r="L47" s="74">
        <f t="shared" si="6"/>
        <v>-25309536</v>
      </c>
      <c r="M47" s="73">
        <f t="shared" si="6"/>
        <v>-23304240</v>
      </c>
      <c r="N47" s="73">
        <f t="shared" si="6"/>
        <v>-36684650</v>
      </c>
      <c r="O47" s="74">
        <f t="shared" si="6"/>
        <v>60483207</v>
      </c>
      <c r="P47" s="74">
        <f t="shared" si="6"/>
        <v>46322062</v>
      </c>
      <c r="Q47" s="74">
        <f t="shared" si="6"/>
        <v>24907315</v>
      </c>
      <c r="R47" s="74">
        <f t="shared" si="6"/>
        <v>131712584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161712599</v>
      </c>
      <c r="X47" s="74">
        <f t="shared" si="6"/>
        <v>44418618</v>
      </c>
      <c r="Y47" s="74">
        <f t="shared" si="6"/>
        <v>117293981</v>
      </c>
      <c r="Z47" s="75">
        <f>+IF(X47&lt;&gt;0,+(Y47/X47)*100,0)</f>
        <v>264.0649040454163</v>
      </c>
      <c r="AA47" s="76">
        <f>SUM(AA45:AA46)</f>
        <v>59218576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336324771</v>
      </c>
      <c r="D5" s="6"/>
      <c r="E5" s="7">
        <v>356121877</v>
      </c>
      <c r="F5" s="8">
        <v>356121877</v>
      </c>
      <c r="G5" s="8">
        <v>96004929</v>
      </c>
      <c r="H5" s="8">
        <v>24481957</v>
      </c>
      <c r="I5" s="8">
        <v>24324259</v>
      </c>
      <c r="J5" s="8">
        <v>144811145</v>
      </c>
      <c r="K5" s="8">
        <v>24218371</v>
      </c>
      <c r="L5" s="8">
        <v>23977506</v>
      </c>
      <c r="M5" s="8">
        <v>24659451</v>
      </c>
      <c r="N5" s="8">
        <v>72855328</v>
      </c>
      <c r="O5" s="8">
        <v>24583610</v>
      </c>
      <c r="P5" s="8">
        <v>24638309</v>
      </c>
      <c r="Q5" s="8">
        <v>24690837</v>
      </c>
      <c r="R5" s="8">
        <v>73912756</v>
      </c>
      <c r="S5" s="8"/>
      <c r="T5" s="8"/>
      <c r="U5" s="8"/>
      <c r="V5" s="8"/>
      <c r="W5" s="8">
        <v>291579229</v>
      </c>
      <c r="X5" s="8">
        <v>278803547</v>
      </c>
      <c r="Y5" s="8">
        <v>12775682</v>
      </c>
      <c r="Z5" s="2">
        <v>4.58</v>
      </c>
      <c r="AA5" s="6">
        <v>356121877</v>
      </c>
    </row>
    <row r="6" spans="1:27" ht="13.5">
      <c r="A6" s="23" t="s">
        <v>32</v>
      </c>
      <c r="B6" s="24"/>
      <c r="C6" s="6">
        <v>531494351</v>
      </c>
      <c r="D6" s="6"/>
      <c r="E6" s="7">
        <v>639886270</v>
      </c>
      <c r="F6" s="8">
        <v>694886270</v>
      </c>
      <c r="G6" s="8">
        <v>54481944</v>
      </c>
      <c r="H6" s="8">
        <v>52867862</v>
      </c>
      <c r="I6" s="8">
        <v>66532383</v>
      </c>
      <c r="J6" s="8">
        <v>173882189</v>
      </c>
      <c r="K6" s="8">
        <v>55601461</v>
      </c>
      <c r="L6" s="8">
        <v>48509611</v>
      </c>
      <c r="M6" s="8">
        <v>38977715</v>
      </c>
      <c r="N6" s="8">
        <v>143088787</v>
      </c>
      <c r="O6" s="8">
        <v>51140196</v>
      </c>
      <c r="P6" s="8">
        <v>51388323</v>
      </c>
      <c r="Q6" s="8">
        <v>67835398</v>
      </c>
      <c r="R6" s="8">
        <v>170363917</v>
      </c>
      <c r="S6" s="8"/>
      <c r="T6" s="8"/>
      <c r="U6" s="8"/>
      <c r="V6" s="8"/>
      <c r="W6" s="8">
        <v>487334893</v>
      </c>
      <c r="X6" s="8">
        <v>497414218</v>
      </c>
      <c r="Y6" s="8">
        <v>-10079325</v>
      </c>
      <c r="Z6" s="2">
        <v>-2.03</v>
      </c>
      <c r="AA6" s="6">
        <v>694886270</v>
      </c>
    </row>
    <row r="7" spans="1:27" ht="13.5">
      <c r="A7" s="25" t="s">
        <v>33</v>
      </c>
      <c r="B7" s="24"/>
      <c r="C7" s="6">
        <v>147275946</v>
      </c>
      <c r="D7" s="6"/>
      <c r="E7" s="7">
        <v>201974611</v>
      </c>
      <c r="F7" s="8">
        <v>161974611</v>
      </c>
      <c r="G7" s="8">
        <v>9935404</v>
      </c>
      <c r="H7" s="8">
        <v>10490900</v>
      </c>
      <c r="I7" s="8">
        <v>12666607</v>
      </c>
      <c r="J7" s="8">
        <v>33092911</v>
      </c>
      <c r="K7" s="8">
        <v>11682511</v>
      </c>
      <c r="L7" s="8">
        <v>12476617</v>
      </c>
      <c r="M7" s="8">
        <v>15161821</v>
      </c>
      <c r="N7" s="8">
        <v>39320949</v>
      </c>
      <c r="O7" s="8">
        <v>13106030</v>
      </c>
      <c r="P7" s="8">
        <v>18278393</v>
      </c>
      <c r="Q7" s="8">
        <v>18303087</v>
      </c>
      <c r="R7" s="8">
        <v>49687510</v>
      </c>
      <c r="S7" s="8"/>
      <c r="T7" s="8"/>
      <c r="U7" s="8"/>
      <c r="V7" s="8"/>
      <c r="W7" s="8">
        <v>122101370</v>
      </c>
      <c r="X7" s="8">
        <v>123408359</v>
      </c>
      <c r="Y7" s="8">
        <v>-1306989</v>
      </c>
      <c r="Z7" s="2">
        <v>-1.06</v>
      </c>
      <c r="AA7" s="6">
        <v>161974611</v>
      </c>
    </row>
    <row r="8" spans="1:27" ht="13.5">
      <c r="A8" s="25" t="s">
        <v>34</v>
      </c>
      <c r="B8" s="24"/>
      <c r="C8" s="6">
        <v>83861916</v>
      </c>
      <c r="D8" s="6"/>
      <c r="E8" s="7">
        <v>113503000</v>
      </c>
      <c r="F8" s="8">
        <v>113503000</v>
      </c>
      <c r="G8" s="8">
        <v>13861781</v>
      </c>
      <c r="H8" s="8">
        <v>5163182</v>
      </c>
      <c r="I8" s="8">
        <v>7063534</v>
      </c>
      <c r="J8" s="8">
        <v>26088497</v>
      </c>
      <c r="K8" s="8">
        <v>6742829</v>
      </c>
      <c r="L8" s="8">
        <v>5140422</v>
      </c>
      <c r="M8" s="8">
        <v>6530862</v>
      </c>
      <c r="N8" s="8">
        <v>18414113</v>
      </c>
      <c r="O8" s="8">
        <v>6965288</v>
      </c>
      <c r="P8" s="8">
        <v>7826282</v>
      </c>
      <c r="Q8" s="8">
        <v>7102384</v>
      </c>
      <c r="R8" s="8">
        <v>21893954</v>
      </c>
      <c r="S8" s="8"/>
      <c r="T8" s="8"/>
      <c r="U8" s="8"/>
      <c r="V8" s="8"/>
      <c r="W8" s="8">
        <v>66396564</v>
      </c>
      <c r="X8" s="8">
        <v>90529450</v>
      </c>
      <c r="Y8" s="8">
        <v>-24132886</v>
      </c>
      <c r="Z8" s="2">
        <v>-26.66</v>
      </c>
      <c r="AA8" s="6">
        <v>113503000</v>
      </c>
    </row>
    <row r="9" spans="1:27" ht="13.5">
      <c r="A9" s="25" t="s">
        <v>35</v>
      </c>
      <c r="B9" s="24"/>
      <c r="C9" s="6">
        <v>55127852</v>
      </c>
      <c r="D9" s="6"/>
      <c r="E9" s="7">
        <v>69224664</v>
      </c>
      <c r="F9" s="8">
        <v>69224664</v>
      </c>
      <c r="G9" s="8">
        <v>14259648</v>
      </c>
      <c r="H9" s="8">
        <v>4392041</v>
      </c>
      <c r="I9" s="8">
        <v>4787435</v>
      </c>
      <c r="J9" s="8">
        <v>23439124</v>
      </c>
      <c r="K9" s="8">
        <v>4802560</v>
      </c>
      <c r="L9" s="8">
        <v>2800511</v>
      </c>
      <c r="M9" s="8">
        <v>4693262</v>
      </c>
      <c r="N9" s="8">
        <v>12296333</v>
      </c>
      <c r="O9" s="8">
        <v>4417965</v>
      </c>
      <c r="P9" s="8">
        <v>4599067</v>
      </c>
      <c r="Q9" s="8">
        <v>4624876</v>
      </c>
      <c r="R9" s="8">
        <v>13641908</v>
      </c>
      <c r="S9" s="8"/>
      <c r="T9" s="8"/>
      <c r="U9" s="8"/>
      <c r="V9" s="8"/>
      <c r="W9" s="8">
        <v>49377365</v>
      </c>
      <c r="X9" s="8">
        <v>52610204</v>
      </c>
      <c r="Y9" s="8">
        <v>-3232839</v>
      </c>
      <c r="Z9" s="2">
        <v>-6.14</v>
      </c>
      <c r="AA9" s="6">
        <v>69224664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11412153</v>
      </c>
      <c r="D11" s="6"/>
      <c r="E11" s="7">
        <v>18831474</v>
      </c>
      <c r="F11" s="8">
        <v>18831474</v>
      </c>
      <c r="G11" s="8">
        <v>688045</v>
      </c>
      <c r="H11" s="8">
        <v>760289</v>
      </c>
      <c r="I11" s="8">
        <v>619092</v>
      </c>
      <c r="J11" s="8">
        <v>2067426</v>
      </c>
      <c r="K11" s="8">
        <v>688320</v>
      </c>
      <c r="L11" s="8">
        <v>729005</v>
      </c>
      <c r="M11" s="8">
        <v>682994</v>
      </c>
      <c r="N11" s="8">
        <v>2100319</v>
      </c>
      <c r="O11" s="8">
        <v>679795</v>
      </c>
      <c r="P11" s="8">
        <v>687010</v>
      </c>
      <c r="Q11" s="8">
        <v>2402208</v>
      </c>
      <c r="R11" s="8">
        <v>3769013</v>
      </c>
      <c r="S11" s="8"/>
      <c r="T11" s="8"/>
      <c r="U11" s="8"/>
      <c r="V11" s="8"/>
      <c r="W11" s="8">
        <v>7936758</v>
      </c>
      <c r="X11" s="8">
        <v>13977963</v>
      </c>
      <c r="Y11" s="8">
        <v>-6041205</v>
      </c>
      <c r="Z11" s="2">
        <v>-43.22</v>
      </c>
      <c r="AA11" s="6">
        <v>18831474</v>
      </c>
    </row>
    <row r="12" spans="1:27" ht="13.5">
      <c r="A12" s="25" t="s">
        <v>37</v>
      </c>
      <c r="B12" s="29"/>
      <c r="C12" s="6">
        <v>44271827</v>
      </c>
      <c r="D12" s="6"/>
      <c r="E12" s="7">
        <v>44171310</v>
      </c>
      <c r="F12" s="8">
        <v>44171310</v>
      </c>
      <c r="G12" s="8">
        <v>432242</v>
      </c>
      <c r="H12" s="8">
        <v>989451</v>
      </c>
      <c r="I12" s="8">
        <v>6588194</v>
      </c>
      <c r="J12" s="8">
        <v>8009887</v>
      </c>
      <c r="K12" s="8">
        <v>886966</v>
      </c>
      <c r="L12" s="8">
        <v>6799407</v>
      </c>
      <c r="M12" s="8">
        <v>613760</v>
      </c>
      <c r="N12" s="8">
        <v>8300133</v>
      </c>
      <c r="O12" s="8">
        <v>6023717</v>
      </c>
      <c r="P12" s="8">
        <v>3218450</v>
      </c>
      <c r="Q12" s="8">
        <v>3035563</v>
      </c>
      <c r="R12" s="8">
        <v>12277730</v>
      </c>
      <c r="S12" s="8"/>
      <c r="T12" s="8"/>
      <c r="U12" s="8"/>
      <c r="V12" s="8"/>
      <c r="W12" s="8">
        <v>28587750</v>
      </c>
      <c r="X12" s="8">
        <v>33174431</v>
      </c>
      <c r="Y12" s="8">
        <v>-4586681</v>
      </c>
      <c r="Z12" s="2">
        <v>-13.83</v>
      </c>
      <c r="AA12" s="6">
        <v>44171310</v>
      </c>
    </row>
    <row r="13" spans="1:27" ht="13.5">
      <c r="A13" s="23" t="s">
        <v>38</v>
      </c>
      <c r="B13" s="29"/>
      <c r="C13" s="6">
        <v>10364717</v>
      </c>
      <c r="D13" s="6"/>
      <c r="E13" s="7">
        <v>11286185</v>
      </c>
      <c r="F13" s="8">
        <v>11286185</v>
      </c>
      <c r="G13" s="8">
        <v>1014148</v>
      </c>
      <c r="H13" s="8">
        <v>966603</v>
      </c>
      <c r="I13" s="8">
        <v>975367</v>
      </c>
      <c r="J13" s="8">
        <v>2956118</v>
      </c>
      <c r="K13" s="8">
        <v>1171755</v>
      </c>
      <c r="L13" s="8">
        <v>1124689</v>
      </c>
      <c r="M13" s="8">
        <v>1047276</v>
      </c>
      <c r="N13" s="8">
        <v>3343720</v>
      </c>
      <c r="O13" s="8">
        <v>1002704</v>
      </c>
      <c r="P13" s="8">
        <v>1049006</v>
      </c>
      <c r="Q13" s="8">
        <v>846293</v>
      </c>
      <c r="R13" s="8">
        <v>2898003</v>
      </c>
      <c r="S13" s="8"/>
      <c r="T13" s="8"/>
      <c r="U13" s="8"/>
      <c r="V13" s="8"/>
      <c r="W13" s="8">
        <v>9197841</v>
      </c>
      <c r="X13" s="8">
        <v>8545719</v>
      </c>
      <c r="Y13" s="8">
        <v>652122</v>
      </c>
      <c r="Z13" s="2">
        <v>7.63</v>
      </c>
      <c r="AA13" s="6">
        <v>11286185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118194222</v>
      </c>
      <c r="D15" s="6"/>
      <c r="E15" s="7">
        <v>108260389</v>
      </c>
      <c r="F15" s="8">
        <v>108260389</v>
      </c>
      <c r="G15" s="8">
        <v>2864</v>
      </c>
      <c r="H15" s="8">
        <v>1245186</v>
      </c>
      <c r="I15" s="8">
        <v>566594</v>
      </c>
      <c r="J15" s="8">
        <v>1814644</v>
      </c>
      <c r="K15" s="8">
        <v>897354</v>
      </c>
      <c r="L15" s="8">
        <v>4230809</v>
      </c>
      <c r="M15" s="8">
        <v>2068168</v>
      </c>
      <c r="N15" s="8">
        <v>7196331</v>
      </c>
      <c r="O15" s="8">
        <v>1886082</v>
      </c>
      <c r="P15" s="8">
        <v>1480577</v>
      </c>
      <c r="Q15" s="8">
        <v>1031776</v>
      </c>
      <c r="R15" s="8">
        <v>4398435</v>
      </c>
      <c r="S15" s="8"/>
      <c r="T15" s="8"/>
      <c r="U15" s="8"/>
      <c r="V15" s="8"/>
      <c r="W15" s="8">
        <v>13409410</v>
      </c>
      <c r="X15" s="8">
        <v>81132776</v>
      </c>
      <c r="Y15" s="8">
        <v>-67723366</v>
      </c>
      <c r="Z15" s="2">
        <v>-83.47</v>
      </c>
      <c r="AA15" s="6">
        <v>108260389</v>
      </c>
    </row>
    <row r="16" spans="1:27" ht="13.5">
      <c r="A16" s="23" t="s">
        <v>41</v>
      </c>
      <c r="B16" s="29"/>
      <c r="C16" s="6">
        <v>6745766</v>
      </c>
      <c r="D16" s="6"/>
      <c r="E16" s="7">
        <v>5398023</v>
      </c>
      <c r="F16" s="8">
        <v>5398023</v>
      </c>
      <c r="G16" s="8">
        <v>216403</v>
      </c>
      <c r="H16" s="8">
        <v>20819</v>
      </c>
      <c r="I16" s="8">
        <v>585551</v>
      </c>
      <c r="J16" s="8">
        <v>822773</v>
      </c>
      <c r="K16" s="8">
        <v>648246</v>
      </c>
      <c r="L16" s="8">
        <v>638672</v>
      </c>
      <c r="M16" s="8">
        <v>162483</v>
      </c>
      <c r="N16" s="8">
        <v>1449401</v>
      </c>
      <c r="O16" s="8">
        <v>451021</v>
      </c>
      <c r="P16" s="8">
        <v>401654</v>
      </c>
      <c r="Q16" s="8">
        <v>565978</v>
      </c>
      <c r="R16" s="8">
        <v>1418653</v>
      </c>
      <c r="S16" s="8"/>
      <c r="T16" s="8"/>
      <c r="U16" s="8"/>
      <c r="V16" s="8"/>
      <c r="W16" s="8">
        <v>3690827</v>
      </c>
      <c r="X16" s="8">
        <v>3902114</v>
      </c>
      <c r="Y16" s="8">
        <v>-211287</v>
      </c>
      <c r="Z16" s="2">
        <v>-5.41</v>
      </c>
      <c r="AA16" s="6">
        <v>5398023</v>
      </c>
    </row>
    <row r="17" spans="1:27" ht="13.5">
      <c r="A17" s="23" t="s">
        <v>42</v>
      </c>
      <c r="B17" s="29"/>
      <c r="C17" s="6">
        <v>2833175</v>
      </c>
      <c r="D17" s="6"/>
      <c r="E17" s="7">
        <v>2851504</v>
      </c>
      <c r="F17" s="8">
        <v>2851504</v>
      </c>
      <c r="G17" s="8">
        <v>122565</v>
      </c>
      <c r="H17" s="8"/>
      <c r="I17" s="8">
        <v>412419</v>
      </c>
      <c r="J17" s="8">
        <v>534984</v>
      </c>
      <c r="K17" s="8">
        <v>427234</v>
      </c>
      <c r="L17" s="8">
        <v>295235</v>
      </c>
      <c r="M17" s="8">
        <v>97183</v>
      </c>
      <c r="N17" s="8">
        <v>819652</v>
      </c>
      <c r="O17" s="8">
        <v>39693</v>
      </c>
      <c r="P17" s="8">
        <v>218613</v>
      </c>
      <c r="Q17" s="8">
        <v>247418</v>
      </c>
      <c r="R17" s="8">
        <v>505724</v>
      </c>
      <c r="S17" s="8"/>
      <c r="T17" s="8"/>
      <c r="U17" s="8"/>
      <c r="V17" s="8"/>
      <c r="W17" s="8">
        <v>1860360</v>
      </c>
      <c r="X17" s="8">
        <v>1860600</v>
      </c>
      <c r="Y17" s="8">
        <v>-240</v>
      </c>
      <c r="Z17" s="2">
        <v>-0.01</v>
      </c>
      <c r="AA17" s="6">
        <v>2851504</v>
      </c>
    </row>
    <row r="18" spans="1:27" ht="13.5">
      <c r="A18" s="23" t="s">
        <v>43</v>
      </c>
      <c r="B18" s="29"/>
      <c r="C18" s="6">
        <v>146352425</v>
      </c>
      <c r="D18" s="6"/>
      <c r="E18" s="7">
        <v>172339472</v>
      </c>
      <c r="F18" s="8">
        <v>182455398</v>
      </c>
      <c r="G18" s="8">
        <v>56740000</v>
      </c>
      <c r="H18" s="8">
        <v>6965371</v>
      </c>
      <c r="I18" s="8">
        <v>-4446711</v>
      </c>
      <c r="J18" s="8">
        <v>59258660</v>
      </c>
      <c r="K18" s="8">
        <v>30375</v>
      </c>
      <c r="L18" s="8">
        <v>3082349</v>
      </c>
      <c r="M18" s="8">
        <v>45697892</v>
      </c>
      <c r="N18" s="8">
        <v>48810616</v>
      </c>
      <c r="O18" s="8">
        <v>3370693</v>
      </c>
      <c r="P18" s="8">
        <v>5639168</v>
      </c>
      <c r="Q18" s="8"/>
      <c r="R18" s="8">
        <v>9009861</v>
      </c>
      <c r="S18" s="8"/>
      <c r="T18" s="8"/>
      <c r="U18" s="8"/>
      <c r="V18" s="8"/>
      <c r="W18" s="8">
        <v>117079137</v>
      </c>
      <c r="X18" s="8">
        <v>174123454</v>
      </c>
      <c r="Y18" s="8">
        <v>-57044317</v>
      </c>
      <c r="Z18" s="2">
        <v>-32.76</v>
      </c>
      <c r="AA18" s="6">
        <v>182455398</v>
      </c>
    </row>
    <row r="19" spans="1:27" ht="13.5">
      <c r="A19" s="23" t="s">
        <v>44</v>
      </c>
      <c r="B19" s="29"/>
      <c r="C19" s="6">
        <v>23879493</v>
      </c>
      <c r="D19" s="6"/>
      <c r="E19" s="7">
        <v>34798480</v>
      </c>
      <c r="F19" s="26">
        <v>40474928</v>
      </c>
      <c r="G19" s="26">
        <v>1415944</v>
      </c>
      <c r="H19" s="26">
        <v>1308315</v>
      </c>
      <c r="I19" s="26">
        <v>1766226</v>
      </c>
      <c r="J19" s="26">
        <v>4490485</v>
      </c>
      <c r="K19" s="26">
        <v>1858085</v>
      </c>
      <c r="L19" s="26">
        <v>1398104</v>
      </c>
      <c r="M19" s="26">
        <v>2298296</v>
      </c>
      <c r="N19" s="26">
        <v>5554485</v>
      </c>
      <c r="O19" s="26">
        <v>1382936</v>
      </c>
      <c r="P19" s="26">
        <v>1407475</v>
      </c>
      <c r="Q19" s="26">
        <v>1814859</v>
      </c>
      <c r="R19" s="26">
        <v>4605270</v>
      </c>
      <c r="S19" s="26"/>
      <c r="T19" s="26"/>
      <c r="U19" s="26"/>
      <c r="V19" s="26"/>
      <c r="W19" s="26">
        <v>14650240</v>
      </c>
      <c r="X19" s="26">
        <v>29741681</v>
      </c>
      <c r="Y19" s="26">
        <v>-15091441</v>
      </c>
      <c r="Z19" s="27">
        <v>-50.74</v>
      </c>
      <c r="AA19" s="28">
        <v>40474928</v>
      </c>
    </row>
    <row r="20" spans="1:27" ht="13.5">
      <c r="A20" s="23" t="s">
        <v>45</v>
      </c>
      <c r="B20" s="29"/>
      <c r="C20" s="6">
        <v>223058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1518361672</v>
      </c>
      <c r="D21" s="33">
        <f t="shared" si="0"/>
        <v>0</v>
      </c>
      <c r="E21" s="34">
        <f t="shared" si="0"/>
        <v>1778647259</v>
      </c>
      <c r="F21" s="35">
        <f t="shared" si="0"/>
        <v>1809439633</v>
      </c>
      <c r="G21" s="35">
        <f t="shared" si="0"/>
        <v>249175917</v>
      </c>
      <c r="H21" s="35">
        <f t="shared" si="0"/>
        <v>109651976</v>
      </c>
      <c r="I21" s="35">
        <f t="shared" si="0"/>
        <v>122440950</v>
      </c>
      <c r="J21" s="35">
        <f t="shared" si="0"/>
        <v>481268843</v>
      </c>
      <c r="K21" s="35">
        <f t="shared" si="0"/>
        <v>109656067</v>
      </c>
      <c r="L21" s="35">
        <f t="shared" si="0"/>
        <v>111202937</v>
      </c>
      <c r="M21" s="35">
        <f t="shared" si="0"/>
        <v>142691163</v>
      </c>
      <c r="N21" s="35">
        <f t="shared" si="0"/>
        <v>363550167</v>
      </c>
      <c r="O21" s="35">
        <f t="shared" si="0"/>
        <v>115049730</v>
      </c>
      <c r="P21" s="35">
        <f t="shared" si="0"/>
        <v>120832327</v>
      </c>
      <c r="Q21" s="35">
        <f t="shared" si="0"/>
        <v>132500677</v>
      </c>
      <c r="R21" s="35">
        <f t="shared" si="0"/>
        <v>368382734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1213201744</v>
      </c>
      <c r="X21" s="35">
        <f t="shared" si="0"/>
        <v>1389224516</v>
      </c>
      <c r="Y21" s="35">
        <f t="shared" si="0"/>
        <v>-176022772</v>
      </c>
      <c r="Z21" s="36">
        <f>+IF(X21&lt;&gt;0,+(Y21/X21)*100,0)</f>
        <v>-12.670577719634771</v>
      </c>
      <c r="AA21" s="33">
        <f>SUM(AA5:AA20)</f>
        <v>1809439633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461655494</v>
      </c>
      <c r="D24" s="6"/>
      <c r="E24" s="7">
        <v>603267727</v>
      </c>
      <c r="F24" s="8">
        <v>557267891</v>
      </c>
      <c r="G24" s="8">
        <v>37135550</v>
      </c>
      <c r="H24" s="8">
        <v>41270895</v>
      </c>
      <c r="I24" s="8">
        <v>41898576</v>
      </c>
      <c r="J24" s="8">
        <v>120305021</v>
      </c>
      <c r="K24" s="8">
        <v>40240122</v>
      </c>
      <c r="L24" s="8">
        <v>60013338</v>
      </c>
      <c r="M24" s="8">
        <v>39066064</v>
      </c>
      <c r="N24" s="8">
        <v>139319524</v>
      </c>
      <c r="O24" s="8">
        <v>41671099</v>
      </c>
      <c r="P24" s="8">
        <v>40491864</v>
      </c>
      <c r="Q24" s="8">
        <v>39708084</v>
      </c>
      <c r="R24" s="8">
        <v>121871047</v>
      </c>
      <c r="S24" s="8"/>
      <c r="T24" s="8"/>
      <c r="U24" s="8"/>
      <c r="V24" s="8"/>
      <c r="W24" s="8">
        <v>381495592</v>
      </c>
      <c r="X24" s="8">
        <v>410097119</v>
      </c>
      <c r="Y24" s="8">
        <v>-28601527</v>
      </c>
      <c r="Z24" s="2">
        <v>-6.97</v>
      </c>
      <c r="AA24" s="6">
        <v>557267891</v>
      </c>
    </row>
    <row r="25" spans="1:27" ht="13.5">
      <c r="A25" s="25" t="s">
        <v>49</v>
      </c>
      <c r="B25" s="24"/>
      <c r="C25" s="6">
        <v>17537608</v>
      </c>
      <c r="D25" s="6"/>
      <c r="E25" s="7">
        <v>19936393</v>
      </c>
      <c r="F25" s="8">
        <v>19936393</v>
      </c>
      <c r="G25" s="8">
        <v>1468452</v>
      </c>
      <c r="H25" s="8">
        <v>1468452</v>
      </c>
      <c r="I25" s="8">
        <v>1468452</v>
      </c>
      <c r="J25" s="8">
        <v>4405356</v>
      </c>
      <c r="K25" s="8">
        <v>1468452</v>
      </c>
      <c r="L25" s="8">
        <v>1485914</v>
      </c>
      <c r="M25" s="8">
        <v>1493735</v>
      </c>
      <c r="N25" s="8">
        <v>4448101</v>
      </c>
      <c r="O25" s="8">
        <v>1497655</v>
      </c>
      <c r="P25" s="8">
        <v>1485017</v>
      </c>
      <c r="Q25" s="8">
        <v>1482954</v>
      </c>
      <c r="R25" s="8">
        <v>4465626</v>
      </c>
      <c r="S25" s="8"/>
      <c r="T25" s="8"/>
      <c r="U25" s="8"/>
      <c r="V25" s="8"/>
      <c r="W25" s="8">
        <v>13319083</v>
      </c>
      <c r="X25" s="8">
        <v>14559193</v>
      </c>
      <c r="Y25" s="8">
        <v>-1240110</v>
      </c>
      <c r="Z25" s="2">
        <v>-8.52</v>
      </c>
      <c r="AA25" s="6">
        <v>19936393</v>
      </c>
    </row>
    <row r="26" spans="1:27" ht="13.5">
      <c r="A26" s="25" t="s">
        <v>50</v>
      </c>
      <c r="B26" s="24"/>
      <c r="C26" s="6">
        <v>105207214</v>
      </c>
      <c r="D26" s="6"/>
      <c r="E26" s="7">
        <v>72066800</v>
      </c>
      <c r="F26" s="8">
        <v>72066800</v>
      </c>
      <c r="G26" s="8">
        <v>357</v>
      </c>
      <c r="H26" s="8"/>
      <c r="I26" s="8"/>
      <c r="J26" s="8">
        <v>357</v>
      </c>
      <c r="K26" s="8">
        <v>13008</v>
      </c>
      <c r="L26" s="8"/>
      <c r="M26" s="8">
        <v>88677</v>
      </c>
      <c r="N26" s="8">
        <v>101685</v>
      </c>
      <c r="O26" s="8">
        <v>172044</v>
      </c>
      <c r="P26" s="8">
        <v>19469</v>
      </c>
      <c r="Q26" s="8"/>
      <c r="R26" s="8">
        <v>191513</v>
      </c>
      <c r="S26" s="8"/>
      <c r="T26" s="8"/>
      <c r="U26" s="8"/>
      <c r="V26" s="8"/>
      <c r="W26" s="8">
        <v>293555</v>
      </c>
      <c r="X26" s="8">
        <v>53330708</v>
      </c>
      <c r="Y26" s="8">
        <v>-53037153</v>
      </c>
      <c r="Z26" s="2">
        <v>-99.45</v>
      </c>
      <c r="AA26" s="6">
        <v>72066800</v>
      </c>
    </row>
    <row r="27" spans="1:27" ht="13.5">
      <c r="A27" s="25" t="s">
        <v>51</v>
      </c>
      <c r="B27" s="24"/>
      <c r="C27" s="6">
        <v>176689796</v>
      </c>
      <c r="D27" s="6"/>
      <c r="E27" s="7">
        <v>206956224</v>
      </c>
      <c r="F27" s="8">
        <v>206956223</v>
      </c>
      <c r="G27" s="8"/>
      <c r="H27" s="8"/>
      <c r="I27" s="8">
        <v>3426</v>
      </c>
      <c r="J27" s="8">
        <v>3426</v>
      </c>
      <c r="K27" s="8">
        <v>987</v>
      </c>
      <c r="L27" s="8"/>
      <c r="M27" s="8"/>
      <c r="N27" s="8">
        <v>987</v>
      </c>
      <c r="O27" s="8"/>
      <c r="P27" s="8">
        <v>96311931</v>
      </c>
      <c r="Q27" s="8"/>
      <c r="R27" s="8">
        <v>96311931</v>
      </c>
      <c r="S27" s="8"/>
      <c r="T27" s="8"/>
      <c r="U27" s="8"/>
      <c r="V27" s="8"/>
      <c r="W27" s="8">
        <v>96316344</v>
      </c>
      <c r="X27" s="8">
        <v>123431225</v>
      </c>
      <c r="Y27" s="8">
        <v>-27114881</v>
      </c>
      <c r="Z27" s="2">
        <v>-21.97</v>
      </c>
      <c r="AA27" s="6">
        <v>206956223</v>
      </c>
    </row>
    <row r="28" spans="1:27" ht="13.5">
      <c r="A28" s="25" t="s">
        <v>52</v>
      </c>
      <c r="B28" s="24"/>
      <c r="C28" s="6">
        <v>17036225</v>
      </c>
      <c r="D28" s="6"/>
      <c r="E28" s="7">
        <v>39877000</v>
      </c>
      <c r="F28" s="8">
        <v>29877000</v>
      </c>
      <c r="G28" s="8"/>
      <c r="H28" s="8"/>
      <c r="I28" s="8"/>
      <c r="J28" s="8"/>
      <c r="K28" s="8"/>
      <c r="L28" s="8"/>
      <c r="M28" s="8">
        <v>15972764</v>
      </c>
      <c r="N28" s="8">
        <v>15972764</v>
      </c>
      <c r="O28" s="8"/>
      <c r="P28" s="8"/>
      <c r="Q28" s="8"/>
      <c r="R28" s="8"/>
      <c r="S28" s="8"/>
      <c r="T28" s="8"/>
      <c r="U28" s="8"/>
      <c r="V28" s="8"/>
      <c r="W28" s="8">
        <v>15972764</v>
      </c>
      <c r="X28" s="8">
        <v>22407750</v>
      </c>
      <c r="Y28" s="8">
        <v>-6434986</v>
      </c>
      <c r="Z28" s="2">
        <v>-28.72</v>
      </c>
      <c r="AA28" s="6">
        <v>29877000</v>
      </c>
    </row>
    <row r="29" spans="1:27" ht="13.5">
      <c r="A29" s="25" t="s">
        <v>53</v>
      </c>
      <c r="B29" s="24"/>
      <c r="C29" s="6">
        <v>380670630</v>
      </c>
      <c r="D29" s="6"/>
      <c r="E29" s="7">
        <v>406458271</v>
      </c>
      <c r="F29" s="8">
        <v>453958271</v>
      </c>
      <c r="G29" s="8"/>
      <c r="H29" s="8">
        <v>55259625</v>
      </c>
      <c r="I29" s="8">
        <v>56562137</v>
      </c>
      <c r="J29" s="8">
        <v>111821762</v>
      </c>
      <c r="K29" s="8">
        <v>37134317</v>
      </c>
      <c r="L29" s="8">
        <v>31743128</v>
      </c>
      <c r="M29" s="8">
        <v>33153610</v>
      </c>
      <c r="N29" s="8">
        <v>102031055</v>
      </c>
      <c r="O29" s="8">
        <v>29717858</v>
      </c>
      <c r="P29" s="8">
        <v>33624254</v>
      </c>
      <c r="Q29" s="8">
        <v>33373367</v>
      </c>
      <c r="R29" s="8">
        <v>96715479</v>
      </c>
      <c r="S29" s="8"/>
      <c r="T29" s="8"/>
      <c r="U29" s="8"/>
      <c r="V29" s="8"/>
      <c r="W29" s="8">
        <v>310568296</v>
      </c>
      <c r="X29" s="8">
        <v>340468686</v>
      </c>
      <c r="Y29" s="8">
        <v>-29900390</v>
      </c>
      <c r="Z29" s="2">
        <v>-8.78</v>
      </c>
      <c r="AA29" s="6">
        <v>453958271</v>
      </c>
    </row>
    <row r="30" spans="1:27" ht="13.5">
      <c r="A30" s="25" t="s">
        <v>54</v>
      </c>
      <c r="B30" s="24"/>
      <c r="C30" s="6">
        <v>31593273</v>
      </c>
      <c r="D30" s="6"/>
      <c r="E30" s="7">
        <v>34989923</v>
      </c>
      <c r="F30" s="8">
        <v>39680013</v>
      </c>
      <c r="G30" s="8">
        <v>326663</v>
      </c>
      <c r="H30" s="8">
        <v>380597</v>
      </c>
      <c r="I30" s="8">
        <v>1196739</v>
      </c>
      <c r="J30" s="8">
        <v>1903999</v>
      </c>
      <c r="K30" s="8">
        <v>1654363</v>
      </c>
      <c r="L30" s="8">
        <v>1711213</v>
      </c>
      <c r="M30" s="8">
        <v>1405037</v>
      </c>
      <c r="N30" s="8">
        <v>4770613</v>
      </c>
      <c r="O30" s="8">
        <v>2718016</v>
      </c>
      <c r="P30" s="8">
        <v>3312355</v>
      </c>
      <c r="Q30" s="8">
        <v>1184274</v>
      </c>
      <c r="R30" s="8">
        <v>7214645</v>
      </c>
      <c r="S30" s="8"/>
      <c r="T30" s="8"/>
      <c r="U30" s="8"/>
      <c r="V30" s="8"/>
      <c r="W30" s="8">
        <v>13889257</v>
      </c>
      <c r="X30" s="8">
        <v>27036885</v>
      </c>
      <c r="Y30" s="8">
        <v>-13147628</v>
      </c>
      <c r="Z30" s="2">
        <v>-48.63</v>
      </c>
      <c r="AA30" s="6">
        <v>39680013</v>
      </c>
    </row>
    <row r="31" spans="1:27" ht="13.5">
      <c r="A31" s="25" t="s">
        <v>55</v>
      </c>
      <c r="B31" s="24"/>
      <c r="C31" s="6">
        <v>151817580</v>
      </c>
      <c r="D31" s="6"/>
      <c r="E31" s="7">
        <v>237956940</v>
      </c>
      <c r="F31" s="8">
        <v>275781177</v>
      </c>
      <c r="G31" s="8">
        <v>445768</v>
      </c>
      <c r="H31" s="8">
        <v>6509570</v>
      </c>
      <c r="I31" s="8">
        <v>8800020</v>
      </c>
      <c r="J31" s="8">
        <v>15755358</v>
      </c>
      <c r="K31" s="8">
        <v>14506892</v>
      </c>
      <c r="L31" s="8">
        <v>17467469</v>
      </c>
      <c r="M31" s="8">
        <v>13498470</v>
      </c>
      <c r="N31" s="8">
        <v>45472831</v>
      </c>
      <c r="O31" s="8">
        <v>14829488</v>
      </c>
      <c r="P31" s="8">
        <v>13804611</v>
      </c>
      <c r="Q31" s="8">
        <v>21403223</v>
      </c>
      <c r="R31" s="8">
        <v>50037322</v>
      </c>
      <c r="S31" s="8"/>
      <c r="T31" s="8"/>
      <c r="U31" s="8"/>
      <c r="V31" s="8"/>
      <c r="W31" s="8">
        <v>111265511</v>
      </c>
      <c r="X31" s="8">
        <v>197002617</v>
      </c>
      <c r="Y31" s="8">
        <v>-85737106</v>
      </c>
      <c r="Z31" s="2">
        <v>-43.52</v>
      </c>
      <c r="AA31" s="6">
        <v>275781177</v>
      </c>
    </row>
    <row r="32" spans="1:27" ht="13.5">
      <c r="A32" s="25" t="s">
        <v>43</v>
      </c>
      <c r="B32" s="24"/>
      <c r="C32" s="6">
        <v>9129449</v>
      </c>
      <c r="D32" s="6"/>
      <c r="E32" s="7">
        <v>10048600</v>
      </c>
      <c r="F32" s="8">
        <v>10048600</v>
      </c>
      <c r="G32" s="8">
        <v>4985031</v>
      </c>
      <c r="H32" s="8">
        <v>2202595</v>
      </c>
      <c r="I32" s="8">
        <v>81957</v>
      </c>
      <c r="J32" s="8">
        <v>7269583</v>
      </c>
      <c r="K32" s="8">
        <v>1209150</v>
      </c>
      <c r="L32" s="8">
        <v>158305</v>
      </c>
      <c r="M32" s="8">
        <v>74287</v>
      </c>
      <c r="N32" s="8">
        <v>1441742</v>
      </c>
      <c r="O32" s="8">
        <v>61918</v>
      </c>
      <c r="P32" s="8">
        <v>59154</v>
      </c>
      <c r="Q32" s="8">
        <v>89478</v>
      </c>
      <c r="R32" s="8">
        <v>210550</v>
      </c>
      <c r="S32" s="8"/>
      <c r="T32" s="8"/>
      <c r="U32" s="8"/>
      <c r="V32" s="8"/>
      <c r="W32" s="8">
        <v>8921875</v>
      </c>
      <c r="X32" s="8">
        <v>7810915</v>
      </c>
      <c r="Y32" s="8">
        <v>1110960</v>
      </c>
      <c r="Z32" s="2">
        <v>14.22</v>
      </c>
      <c r="AA32" s="6">
        <v>10048600</v>
      </c>
    </row>
    <row r="33" spans="1:27" ht="13.5">
      <c r="A33" s="25" t="s">
        <v>56</v>
      </c>
      <c r="B33" s="24"/>
      <c r="C33" s="6">
        <v>128645511</v>
      </c>
      <c r="D33" s="6"/>
      <c r="E33" s="7">
        <v>176688845</v>
      </c>
      <c r="F33" s="8">
        <v>176439716</v>
      </c>
      <c r="G33" s="8">
        <v>4344748</v>
      </c>
      <c r="H33" s="8">
        <v>8504257</v>
      </c>
      <c r="I33" s="8">
        <v>10330124</v>
      </c>
      <c r="J33" s="8">
        <v>23179129</v>
      </c>
      <c r="K33" s="8">
        <v>17090492</v>
      </c>
      <c r="L33" s="8">
        <v>-598640</v>
      </c>
      <c r="M33" s="8">
        <v>11103428</v>
      </c>
      <c r="N33" s="8">
        <v>27595280</v>
      </c>
      <c r="O33" s="8">
        <v>-968769</v>
      </c>
      <c r="P33" s="8">
        <v>10509624</v>
      </c>
      <c r="Q33" s="8">
        <v>9931830</v>
      </c>
      <c r="R33" s="8">
        <v>19472685</v>
      </c>
      <c r="S33" s="8"/>
      <c r="T33" s="8"/>
      <c r="U33" s="8"/>
      <c r="V33" s="8"/>
      <c r="W33" s="8">
        <v>70247094</v>
      </c>
      <c r="X33" s="8">
        <v>131329693</v>
      </c>
      <c r="Y33" s="8">
        <v>-61082599</v>
      </c>
      <c r="Z33" s="2">
        <v>-46.51</v>
      </c>
      <c r="AA33" s="6">
        <v>176439716</v>
      </c>
    </row>
    <row r="34" spans="1:27" ht="13.5">
      <c r="A34" s="23" t="s">
        <v>57</v>
      </c>
      <c r="B34" s="29"/>
      <c r="C34" s="6">
        <v>2579011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>
        <v>-516898</v>
      </c>
      <c r="P34" s="8">
        <v>-9330106</v>
      </c>
      <c r="Q34" s="8">
        <v>-141</v>
      </c>
      <c r="R34" s="8">
        <v>-9847145</v>
      </c>
      <c r="S34" s="8"/>
      <c r="T34" s="8"/>
      <c r="U34" s="8"/>
      <c r="V34" s="8"/>
      <c r="W34" s="8">
        <v>-9847145</v>
      </c>
      <c r="X34" s="8"/>
      <c r="Y34" s="8">
        <v>-9847145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1482561791</v>
      </c>
      <c r="D35" s="33">
        <f>SUM(D24:D34)</f>
        <v>0</v>
      </c>
      <c r="E35" s="34">
        <f t="shared" si="1"/>
        <v>1808246723</v>
      </c>
      <c r="F35" s="35">
        <f t="shared" si="1"/>
        <v>1842012084</v>
      </c>
      <c r="G35" s="35">
        <f t="shared" si="1"/>
        <v>48706569</v>
      </c>
      <c r="H35" s="35">
        <f t="shared" si="1"/>
        <v>115595991</v>
      </c>
      <c r="I35" s="35">
        <f t="shared" si="1"/>
        <v>120341431</v>
      </c>
      <c r="J35" s="35">
        <f t="shared" si="1"/>
        <v>284643991</v>
      </c>
      <c r="K35" s="35">
        <f t="shared" si="1"/>
        <v>113317783</v>
      </c>
      <c r="L35" s="35">
        <f t="shared" si="1"/>
        <v>111980727</v>
      </c>
      <c r="M35" s="35">
        <f t="shared" si="1"/>
        <v>115856072</v>
      </c>
      <c r="N35" s="35">
        <f t="shared" si="1"/>
        <v>341154582</v>
      </c>
      <c r="O35" s="35">
        <f t="shared" si="1"/>
        <v>89182411</v>
      </c>
      <c r="P35" s="35">
        <f t="shared" si="1"/>
        <v>190288173</v>
      </c>
      <c r="Q35" s="35">
        <f t="shared" si="1"/>
        <v>107173069</v>
      </c>
      <c r="R35" s="35">
        <f t="shared" si="1"/>
        <v>386643653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1012442226</v>
      </c>
      <c r="X35" s="35">
        <f t="shared" si="1"/>
        <v>1327474791</v>
      </c>
      <c r="Y35" s="35">
        <f t="shared" si="1"/>
        <v>-315032565</v>
      </c>
      <c r="Z35" s="36">
        <f>+IF(X35&lt;&gt;0,+(Y35/X35)*100,0)</f>
        <v>-23.7317173279564</v>
      </c>
      <c r="AA35" s="33">
        <f>SUM(AA24:AA34)</f>
        <v>1842012084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35799881</v>
      </c>
      <c r="D37" s="46">
        <f>+D21-D35</f>
        <v>0</v>
      </c>
      <c r="E37" s="47">
        <f t="shared" si="2"/>
        <v>-29599464</v>
      </c>
      <c r="F37" s="48">
        <f t="shared" si="2"/>
        <v>-32572451</v>
      </c>
      <c r="G37" s="48">
        <f t="shared" si="2"/>
        <v>200469348</v>
      </c>
      <c r="H37" s="48">
        <f t="shared" si="2"/>
        <v>-5944015</v>
      </c>
      <c r="I37" s="48">
        <f t="shared" si="2"/>
        <v>2099519</v>
      </c>
      <c r="J37" s="48">
        <f t="shared" si="2"/>
        <v>196624852</v>
      </c>
      <c r="K37" s="48">
        <f t="shared" si="2"/>
        <v>-3661716</v>
      </c>
      <c r="L37" s="48">
        <f t="shared" si="2"/>
        <v>-777790</v>
      </c>
      <c r="M37" s="48">
        <f t="shared" si="2"/>
        <v>26835091</v>
      </c>
      <c r="N37" s="48">
        <f t="shared" si="2"/>
        <v>22395585</v>
      </c>
      <c r="O37" s="48">
        <f t="shared" si="2"/>
        <v>25867319</v>
      </c>
      <c r="P37" s="48">
        <f t="shared" si="2"/>
        <v>-69455846</v>
      </c>
      <c r="Q37" s="48">
        <f t="shared" si="2"/>
        <v>25327608</v>
      </c>
      <c r="R37" s="48">
        <f t="shared" si="2"/>
        <v>-18260919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200759518</v>
      </c>
      <c r="X37" s="48">
        <f>IF(F21=F35,0,X21-X35)</f>
        <v>61749725</v>
      </c>
      <c r="Y37" s="48">
        <f t="shared" si="2"/>
        <v>139009793</v>
      </c>
      <c r="Z37" s="49">
        <f>+IF(X37&lt;&gt;0,+(Y37/X37)*100,0)</f>
        <v>225.1180762343476</v>
      </c>
      <c r="AA37" s="46">
        <f>+AA21-AA35</f>
        <v>-32572451</v>
      </c>
    </row>
    <row r="38" spans="1:27" ht="22.5" customHeight="1">
      <c r="A38" s="50" t="s">
        <v>60</v>
      </c>
      <c r="B38" s="29"/>
      <c r="C38" s="6">
        <v>87782074</v>
      </c>
      <c r="D38" s="6"/>
      <c r="E38" s="7">
        <v>141087528</v>
      </c>
      <c r="F38" s="8">
        <v>141487528</v>
      </c>
      <c r="G38" s="8">
        <v>12640000</v>
      </c>
      <c r="H38" s="8"/>
      <c r="I38" s="8">
        <v>-10572151</v>
      </c>
      <c r="J38" s="8">
        <v>2067849</v>
      </c>
      <c r="K38" s="8"/>
      <c r="L38" s="8">
        <v>63574588</v>
      </c>
      <c r="M38" s="8">
        <v>2029787</v>
      </c>
      <c r="N38" s="8">
        <v>65604375</v>
      </c>
      <c r="O38" s="8">
        <v>12365422</v>
      </c>
      <c r="P38" s="8">
        <v>1217283</v>
      </c>
      <c r="Q38" s="8"/>
      <c r="R38" s="8">
        <v>13582705</v>
      </c>
      <c r="S38" s="8"/>
      <c r="T38" s="8"/>
      <c r="U38" s="8"/>
      <c r="V38" s="8"/>
      <c r="W38" s="8">
        <v>81254929</v>
      </c>
      <c r="X38" s="8">
        <v>103678834</v>
      </c>
      <c r="Y38" s="8">
        <v>-22423905</v>
      </c>
      <c r="Z38" s="2">
        <v>-21.63</v>
      </c>
      <c r="AA38" s="6">
        <v>141487528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>
        <v>2000000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1499994</v>
      </c>
      <c r="Y40" s="52">
        <v>-1499994</v>
      </c>
      <c r="Z40" s="53">
        <v>-100</v>
      </c>
      <c r="AA40" s="54">
        <v>2000000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123581955</v>
      </c>
      <c r="D41" s="56">
        <f>SUM(D37:D40)</f>
        <v>0</v>
      </c>
      <c r="E41" s="57">
        <f t="shared" si="3"/>
        <v>111488064</v>
      </c>
      <c r="F41" s="58">
        <f t="shared" si="3"/>
        <v>110915077</v>
      </c>
      <c r="G41" s="58">
        <f t="shared" si="3"/>
        <v>213109348</v>
      </c>
      <c r="H41" s="58">
        <f t="shared" si="3"/>
        <v>-5944015</v>
      </c>
      <c r="I41" s="58">
        <f t="shared" si="3"/>
        <v>-8472632</v>
      </c>
      <c r="J41" s="58">
        <f t="shared" si="3"/>
        <v>198692701</v>
      </c>
      <c r="K41" s="58">
        <f t="shared" si="3"/>
        <v>-3661716</v>
      </c>
      <c r="L41" s="58">
        <f t="shared" si="3"/>
        <v>62796798</v>
      </c>
      <c r="M41" s="58">
        <f t="shared" si="3"/>
        <v>28864878</v>
      </c>
      <c r="N41" s="58">
        <f t="shared" si="3"/>
        <v>87999960</v>
      </c>
      <c r="O41" s="58">
        <f t="shared" si="3"/>
        <v>38232741</v>
      </c>
      <c r="P41" s="58">
        <f t="shared" si="3"/>
        <v>-68238563</v>
      </c>
      <c r="Q41" s="58">
        <f t="shared" si="3"/>
        <v>25327608</v>
      </c>
      <c r="R41" s="58">
        <f t="shared" si="3"/>
        <v>-4678214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282014447</v>
      </c>
      <c r="X41" s="58">
        <f t="shared" si="3"/>
        <v>166928553</v>
      </c>
      <c r="Y41" s="58">
        <f t="shared" si="3"/>
        <v>115085894</v>
      </c>
      <c r="Z41" s="59">
        <f>+IF(X41&lt;&gt;0,+(Y41/X41)*100,0)</f>
        <v>68.9432047014749</v>
      </c>
      <c r="AA41" s="56">
        <f>SUM(AA37:AA40)</f>
        <v>110915077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123581955</v>
      </c>
      <c r="D43" s="64">
        <f>+D41-D42</f>
        <v>0</v>
      </c>
      <c r="E43" s="65">
        <f t="shared" si="4"/>
        <v>111488064</v>
      </c>
      <c r="F43" s="66">
        <f t="shared" si="4"/>
        <v>110915077</v>
      </c>
      <c r="G43" s="66">
        <f t="shared" si="4"/>
        <v>213109348</v>
      </c>
      <c r="H43" s="66">
        <f t="shared" si="4"/>
        <v>-5944015</v>
      </c>
      <c r="I43" s="66">
        <f t="shared" si="4"/>
        <v>-8472632</v>
      </c>
      <c r="J43" s="66">
        <f t="shared" si="4"/>
        <v>198692701</v>
      </c>
      <c r="K43" s="66">
        <f t="shared" si="4"/>
        <v>-3661716</v>
      </c>
      <c r="L43" s="66">
        <f t="shared" si="4"/>
        <v>62796798</v>
      </c>
      <c r="M43" s="66">
        <f t="shared" si="4"/>
        <v>28864878</v>
      </c>
      <c r="N43" s="66">
        <f t="shared" si="4"/>
        <v>87999960</v>
      </c>
      <c r="O43" s="66">
        <f t="shared" si="4"/>
        <v>38232741</v>
      </c>
      <c r="P43" s="66">
        <f t="shared" si="4"/>
        <v>-68238563</v>
      </c>
      <c r="Q43" s="66">
        <f t="shared" si="4"/>
        <v>25327608</v>
      </c>
      <c r="R43" s="66">
        <f t="shared" si="4"/>
        <v>-4678214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282014447</v>
      </c>
      <c r="X43" s="66">
        <f t="shared" si="4"/>
        <v>166928553</v>
      </c>
      <c r="Y43" s="66">
        <f t="shared" si="4"/>
        <v>115085894</v>
      </c>
      <c r="Z43" s="67">
        <f>+IF(X43&lt;&gt;0,+(Y43/X43)*100,0)</f>
        <v>68.9432047014749</v>
      </c>
      <c r="AA43" s="64">
        <f>+AA41-AA42</f>
        <v>110915077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123581955</v>
      </c>
      <c r="D45" s="56">
        <f>SUM(D43:D44)</f>
        <v>0</v>
      </c>
      <c r="E45" s="57">
        <f t="shared" si="5"/>
        <v>111488064</v>
      </c>
      <c r="F45" s="58">
        <f t="shared" si="5"/>
        <v>110915077</v>
      </c>
      <c r="G45" s="58">
        <f t="shared" si="5"/>
        <v>213109348</v>
      </c>
      <c r="H45" s="58">
        <f t="shared" si="5"/>
        <v>-5944015</v>
      </c>
      <c r="I45" s="58">
        <f t="shared" si="5"/>
        <v>-8472632</v>
      </c>
      <c r="J45" s="58">
        <f t="shared" si="5"/>
        <v>198692701</v>
      </c>
      <c r="K45" s="58">
        <f t="shared" si="5"/>
        <v>-3661716</v>
      </c>
      <c r="L45" s="58">
        <f t="shared" si="5"/>
        <v>62796798</v>
      </c>
      <c r="M45" s="58">
        <f t="shared" si="5"/>
        <v>28864878</v>
      </c>
      <c r="N45" s="58">
        <f t="shared" si="5"/>
        <v>87999960</v>
      </c>
      <c r="O45" s="58">
        <f t="shared" si="5"/>
        <v>38232741</v>
      </c>
      <c r="P45" s="58">
        <f t="shared" si="5"/>
        <v>-68238563</v>
      </c>
      <c r="Q45" s="58">
        <f t="shared" si="5"/>
        <v>25327608</v>
      </c>
      <c r="R45" s="58">
        <f t="shared" si="5"/>
        <v>-4678214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282014447</v>
      </c>
      <c r="X45" s="58">
        <f t="shared" si="5"/>
        <v>166928553</v>
      </c>
      <c r="Y45" s="58">
        <f t="shared" si="5"/>
        <v>115085894</v>
      </c>
      <c r="Z45" s="59">
        <f>+IF(X45&lt;&gt;0,+(Y45/X45)*100,0)</f>
        <v>68.9432047014749</v>
      </c>
      <c r="AA45" s="56">
        <f>SUM(AA43:AA44)</f>
        <v>110915077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123581955</v>
      </c>
      <c r="D47" s="71">
        <f>SUM(D45:D46)</f>
        <v>0</v>
      </c>
      <c r="E47" s="72">
        <f t="shared" si="6"/>
        <v>111488064</v>
      </c>
      <c r="F47" s="73">
        <f t="shared" si="6"/>
        <v>110915077</v>
      </c>
      <c r="G47" s="73">
        <f t="shared" si="6"/>
        <v>213109348</v>
      </c>
      <c r="H47" s="74">
        <f t="shared" si="6"/>
        <v>-5944015</v>
      </c>
      <c r="I47" s="74">
        <f t="shared" si="6"/>
        <v>-8472632</v>
      </c>
      <c r="J47" s="74">
        <f t="shared" si="6"/>
        <v>198692701</v>
      </c>
      <c r="K47" s="74">
        <f t="shared" si="6"/>
        <v>-3661716</v>
      </c>
      <c r="L47" s="74">
        <f t="shared" si="6"/>
        <v>62796798</v>
      </c>
      <c r="M47" s="73">
        <f t="shared" si="6"/>
        <v>28864878</v>
      </c>
      <c r="N47" s="73">
        <f t="shared" si="6"/>
        <v>87999960</v>
      </c>
      <c r="O47" s="74">
        <f t="shared" si="6"/>
        <v>38232741</v>
      </c>
      <c r="P47" s="74">
        <f t="shared" si="6"/>
        <v>-68238563</v>
      </c>
      <c r="Q47" s="74">
        <f t="shared" si="6"/>
        <v>25327608</v>
      </c>
      <c r="R47" s="74">
        <f t="shared" si="6"/>
        <v>-4678214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282014447</v>
      </c>
      <c r="X47" s="74">
        <f t="shared" si="6"/>
        <v>166928553</v>
      </c>
      <c r="Y47" s="74">
        <f t="shared" si="6"/>
        <v>115085894</v>
      </c>
      <c r="Z47" s="75">
        <f>+IF(X47&lt;&gt;0,+(Y47/X47)*100,0)</f>
        <v>68.9432047014749</v>
      </c>
      <c r="AA47" s="76">
        <f>SUM(AA45:AA46)</f>
        <v>110915077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376085167</v>
      </c>
      <c r="D5" s="6"/>
      <c r="E5" s="7">
        <v>311695687</v>
      </c>
      <c r="F5" s="8">
        <v>376695687</v>
      </c>
      <c r="G5" s="8">
        <v>28160510</v>
      </c>
      <c r="H5" s="8">
        <v>28127209</v>
      </c>
      <c r="I5" s="8">
        <v>28018259</v>
      </c>
      <c r="J5" s="8">
        <v>84305978</v>
      </c>
      <c r="K5" s="8">
        <v>28126377</v>
      </c>
      <c r="L5" s="8">
        <v>28115122</v>
      </c>
      <c r="M5" s="8">
        <v>28134622</v>
      </c>
      <c r="N5" s="8">
        <v>84376121</v>
      </c>
      <c r="O5" s="8">
        <v>28142155</v>
      </c>
      <c r="P5" s="8">
        <v>28126664</v>
      </c>
      <c r="Q5" s="8">
        <v>27048240</v>
      </c>
      <c r="R5" s="8">
        <v>83317059</v>
      </c>
      <c r="S5" s="8"/>
      <c r="T5" s="8"/>
      <c r="U5" s="8"/>
      <c r="V5" s="8"/>
      <c r="W5" s="8">
        <v>251999158</v>
      </c>
      <c r="X5" s="8">
        <v>282521727</v>
      </c>
      <c r="Y5" s="8">
        <v>-30522569</v>
      </c>
      <c r="Z5" s="2">
        <v>-10.8</v>
      </c>
      <c r="AA5" s="6">
        <v>376695687</v>
      </c>
    </row>
    <row r="6" spans="1:27" ht="13.5">
      <c r="A6" s="23" t="s">
        <v>32</v>
      </c>
      <c r="B6" s="24"/>
      <c r="C6" s="6">
        <v>571939711</v>
      </c>
      <c r="D6" s="6"/>
      <c r="E6" s="7">
        <v>761499379</v>
      </c>
      <c r="F6" s="8">
        <v>731499379</v>
      </c>
      <c r="G6" s="8">
        <v>60758484</v>
      </c>
      <c r="H6" s="8">
        <v>64585823</v>
      </c>
      <c r="I6" s="8">
        <v>67199313</v>
      </c>
      <c r="J6" s="8">
        <v>192543620</v>
      </c>
      <c r="K6" s="8">
        <v>56944958</v>
      </c>
      <c r="L6" s="8">
        <v>48772551</v>
      </c>
      <c r="M6" s="8">
        <v>49629911</v>
      </c>
      <c r="N6" s="8">
        <v>155347420</v>
      </c>
      <c r="O6" s="8">
        <v>53722349</v>
      </c>
      <c r="P6" s="8">
        <v>48299114</v>
      </c>
      <c r="Q6" s="8">
        <v>50291052</v>
      </c>
      <c r="R6" s="8">
        <v>152312515</v>
      </c>
      <c r="S6" s="8"/>
      <c r="T6" s="8"/>
      <c r="U6" s="8"/>
      <c r="V6" s="8"/>
      <c r="W6" s="8">
        <v>500203555</v>
      </c>
      <c r="X6" s="8">
        <v>548624502</v>
      </c>
      <c r="Y6" s="8">
        <v>-48420947</v>
      </c>
      <c r="Z6" s="2">
        <v>-8.83</v>
      </c>
      <c r="AA6" s="6">
        <v>731499379</v>
      </c>
    </row>
    <row r="7" spans="1:27" ht="13.5">
      <c r="A7" s="25" t="s">
        <v>33</v>
      </c>
      <c r="B7" s="24"/>
      <c r="C7" s="6">
        <v>327134980</v>
      </c>
      <c r="D7" s="6"/>
      <c r="E7" s="7">
        <v>359182759</v>
      </c>
      <c r="F7" s="8">
        <v>359182759</v>
      </c>
      <c r="G7" s="8">
        <v>25389790</v>
      </c>
      <c r="H7" s="8">
        <v>36020085</v>
      </c>
      <c r="I7" s="8">
        <v>38256045</v>
      </c>
      <c r="J7" s="8">
        <v>99665920</v>
      </c>
      <c r="K7" s="8">
        <v>33402789</v>
      </c>
      <c r="L7" s="8">
        <v>33849546</v>
      </c>
      <c r="M7" s="8">
        <v>30713736</v>
      </c>
      <c r="N7" s="8">
        <v>97966071</v>
      </c>
      <c r="O7" s="8">
        <v>34590535</v>
      </c>
      <c r="P7" s="8">
        <v>35738961</v>
      </c>
      <c r="Q7" s="8">
        <v>31937013</v>
      </c>
      <c r="R7" s="8">
        <v>102266509</v>
      </c>
      <c r="S7" s="8"/>
      <c r="T7" s="8"/>
      <c r="U7" s="8"/>
      <c r="V7" s="8"/>
      <c r="W7" s="8">
        <v>299898500</v>
      </c>
      <c r="X7" s="8">
        <v>269387064</v>
      </c>
      <c r="Y7" s="8">
        <v>30511436</v>
      </c>
      <c r="Z7" s="2">
        <v>11.33</v>
      </c>
      <c r="AA7" s="6">
        <v>359182759</v>
      </c>
    </row>
    <row r="8" spans="1:27" ht="13.5">
      <c r="A8" s="25" t="s">
        <v>34</v>
      </c>
      <c r="B8" s="24"/>
      <c r="C8" s="6">
        <v>141624521</v>
      </c>
      <c r="D8" s="6"/>
      <c r="E8" s="7">
        <v>153036786</v>
      </c>
      <c r="F8" s="8">
        <v>156036786</v>
      </c>
      <c r="G8" s="8">
        <v>14969374</v>
      </c>
      <c r="H8" s="8">
        <v>14456942</v>
      </c>
      <c r="I8" s="8">
        <v>13353724</v>
      </c>
      <c r="J8" s="8">
        <v>42780040</v>
      </c>
      <c r="K8" s="8">
        <v>12979261</v>
      </c>
      <c r="L8" s="8">
        <v>13045894</v>
      </c>
      <c r="M8" s="8">
        <v>12928510</v>
      </c>
      <c r="N8" s="8">
        <v>38953665</v>
      </c>
      <c r="O8" s="8">
        <v>13306462</v>
      </c>
      <c r="P8" s="8">
        <v>12999336</v>
      </c>
      <c r="Q8" s="8">
        <v>12870887</v>
      </c>
      <c r="R8" s="8">
        <v>39176685</v>
      </c>
      <c r="S8" s="8"/>
      <c r="T8" s="8"/>
      <c r="U8" s="8"/>
      <c r="V8" s="8"/>
      <c r="W8" s="8">
        <v>120910390</v>
      </c>
      <c r="X8" s="8">
        <v>117027585</v>
      </c>
      <c r="Y8" s="8">
        <v>3882805</v>
      </c>
      <c r="Z8" s="2">
        <v>3.32</v>
      </c>
      <c r="AA8" s="6">
        <v>156036786</v>
      </c>
    </row>
    <row r="9" spans="1:27" ht="13.5">
      <c r="A9" s="25" t="s">
        <v>35</v>
      </c>
      <c r="B9" s="24"/>
      <c r="C9" s="6">
        <v>86555799</v>
      </c>
      <c r="D9" s="6"/>
      <c r="E9" s="7">
        <v>90351622</v>
      </c>
      <c r="F9" s="8">
        <v>104351622</v>
      </c>
      <c r="G9" s="8">
        <v>9218345</v>
      </c>
      <c r="H9" s="8">
        <v>8906066</v>
      </c>
      <c r="I9" s="8">
        <v>8148808</v>
      </c>
      <c r="J9" s="8">
        <v>26273219</v>
      </c>
      <c r="K9" s="8">
        <v>7940462</v>
      </c>
      <c r="L9" s="8">
        <v>7911063</v>
      </c>
      <c r="M9" s="8">
        <v>7896026</v>
      </c>
      <c r="N9" s="8">
        <v>23747551</v>
      </c>
      <c r="O9" s="8">
        <v>7901089</v>
      </c>
      <c r="P9" s="8">
        <v>7864771</v>
      </c>
      <c r="Q9" s="8">
        <v>7850340</v>
      </c>
      <c r="R9" s="8">
        <v>23616200</v>
      </c>
      <c r="S9" s="8"/>
      <c r="T9" s="8"/>
      <c r="U9" s="8"/>
      <c r="V9" s="8"/>
      <c r="W9" s="8">
        <v>73636970</v>
      </c>
      <c r="X9" s="8">
        <v>78263703</v>
      </c>
      <c r="Y9" s="8">
        <v>-4626733</v>
      </c>
      <c r="Z9" s="2">
        <v>-5.91</v>
      </c>
      <c r="AA9" s="6">
        <v>104351622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15366401</v>
      </c>
      <c r="D11" s="6"/>
      <c r="E11" s="7">
        <v>22323600</v>
      </c>
      <c r="F11" s="8">
        <v>22323600</v>
      </c>
      <c r="G11" s="8">
        <v>1355243</v>
      </c>
      <c r="H11" s="8">
        <v>1786553</v>
      </c>
      <c r="I11" s="8">
        <v>1361996</v>
      </c>
      <c r="J11" s="8">
        <v>4503792</v>
      </c>
      <c r="K11" s="8">
        <v>1444414</v>
      </c>
      <c r="L11" s="8">
        <v>1369567</v>
      </c>
      <c r="M11" s="8">
        <v>1365533</v>
      </c>
      <c r="N11" s="8">
        <v>4179514</v>
      </c>
      <c r="O11" s="8">
        <v>1370250</v>
      </c>
      <c r="P11" s="8">
        <v>1408421</v>
      </c>
      <c r="Q11" s="8">
        <v>1362069</v>
      </c>
      <c r="R11" s="8">
        <v>4140740</v>
      </c>
      <c r="S11" s="8"/>
      <c r="T11" s="8"/>
      <c r="U11" s="8"/>
      <c r="V11" s="8"/>
      <c r="W11" s="8">
        <v>12824046</v>
      </c>
      <c r="X11" s="8">
        <v>16742700</v>
      </c>
      <c r="Y11" s="8">
        <v>-3918654</v>
      </c>
      <c r="Z11" s="2">
        <v>-23.41</v>
      </c>
      <c r="AA11" s="6">
        <v>22323600</v>
      </c>
    </row>
    <row r="12" spans="1:27" ht="13.5">
      <c r="A12" s="25" t="s">
        <v>37</v>
      </c>
      <c r="B12" s="29"/>
      <c r="C12" s="6">
        <v>1118760</v>
      </c>
      <c r="D12" s="6"/>
      <c r="E12" s="7">
        <v>3857634</v>
      </c>
      <c r="F12" s="8">
        <v>3857634</v>
      </c>
      <c r="G12" s="8"/>
      <c r="H12" s="8">
        <v>280359</v>
      </c>
      <c r="I12" s="8">
        <v>107622</v>
      </c>
      <c r="J12" s="8">
        <v>387981</v>
      </c>
      <c r="K12" s="8">
        <v>67192</v>
      </c>
      <c r="L12" s="8">
        <v>92889</v>
      </c>
      <c r="M12" s="8">
        <v>28135</v>
      </c>
      <c r="N12" s="8">
        <v>188216</v>
      </c>
      <c r="O12" s="8">
        <v>286540</v>
      </c>
      <c r="P12" s="8">
        <v>238421</v>
      </c>
      <c r="Q12" s="8">
        <v>34605</v>
      </c>
      <c r="R12" s="8">
        <v>559566</v>
      </c>
      <c r="S12" s="8"/>
      <c r="T12" s="8"/>
      <c r="U12" s="8"/>
      <c r="V12" s="8"/>
      <c r="W12" s="8">
        <v>1135763</v>
      </c>
      <c r="X12" s="8">
        <v>2893212</v>
      </c>
      <c r="Y12" s="8">
        <v>-1757449</v>
      </c>
      <c r="Z12" s="2">
        <v>-60.74</v>
      </c>
      <c r="AA12" s="6">
        <v>3857634</v>
      </c>
    </row>
    <row r="13" spans="1:27" ht="13.5">
      <c r="A13" s="23" t="s">
        <v>38</v>
      </c>
      <c r="B13" s="29"/>
      <c r="C13" s="6">
        <v>204821914</v>
      </c>
      <c r="D13" s="6"/>
      <c r="E13" s="7">
        <v>143824985</v>
      </c>
      <c r="F13" s="8">
        <v>203824985</v>
      </c>
      <c r="G13" s="8">
        <v>17860742</v>
      </c>
      <c r="H13" s="8">
        <v>17882124</v>
      </c>
      <c r="I13" s="8">
        <v>18296063</v>
      </c>
      <c r="J13" s="8">
        <v>54038929</v>
      </c>
      <c r="K13" s="8">
        <v>18673319</v>
      </c>
      <c r="L13" s="8">
        <v>19238449</v>
      </c>
      <c r="M13" s="8">
        <v>19567932</v>
      </c>
      <c r="N13" s="8">
        <v>57479700</v>
      </c>
      <c r="O13" s="8">
        <v>20058406</v>
      </c>
      <c r="P13" s="8">
        <v>20181012</v>
      </c>
      <c r="Q13" s="8">
        <v>18691866</v>
      </c>
      <c r="R13" s="8">
        <v>58931284</v>
      </c>
      <c r="S13" s="8"/>
      <c r="T13" s="8"/>
      <c r="U13" s="8"/>
      <c r="V13" s="8"/>
      <c r="W13" s="8">
        <v>170449913</v>
      </c>
      <c r="X13" s="8">
        <v>152868717</v>
      </c>
      <c r="Y13" s="8">
        <v>17581196</v>
      </c>
      <c r="Z13" s="2">
        <v>11.5</v>
      </c>
      <c r="AA13" s="6">
        <v>203824985</v>
      </c>
    </row>
    <row r="14" spans="1:27" ht="13.5">
      <c r="A14" s="23" t="s">
        <v>39</v>
      </c>
      <c r="B14" s="29"/>
      <c r="C14" s="6">
        <v>20400</v>
      </c>
      <c r="D14" s="6"/>
      <c r="E14" s="7">
        <v>21522</v>
      </c>
      <c r="F14" s="8">
        <v>21522</v>
      </c>
      <c r="G14" s="8"/>
      <c r="H14" s="8"/>
      <c r="I14" s="8">
        <v>9324</v>
      </c>
      <c r="J14" s="8">
        <v>9324</v>
      </c>
      <c r="K14" s="8"/>
      <c r="L14" s="8"/>
      <c r="M14" s="8">
        <v>9324</v>
      </c>
      <c r="N14" s="8">
        <v>9324</v>
      </c>
      <c r="O14" s="8"/>
      <c r="P14" s="8"/>
      <c r="Q14" s="8"/>
      <c r="R14" s="8"/>
      <c r="S14" s="8"/>
      <c r="T14" s="8"/>
      <c r="U14" s="8"/>
      <c r="V14" s="8"/>
      <c r="W14" s="8">
        <v>18648</v>
      </c>
      <c r="X14" s="8">
        <v>16137</v>
      </c>
      <c r="Y14" s="8">
        <v>2511</v>
      </c>
      <c r="Z14" s="2">
        <v>15.56</v>
      </c>
      <c r="AA14" s="6">
        <v>21522</v>
      </c>
    </row>
    <row r="15" spans="1:27" ht="13.5">
      <c r="A15" s="23" t="s">
        <v>40</v>
      </c>
      <c r="B15" s="29"/>
      <c r="C15" s="6">
        <v>8877832</v>
      </c>
      <c r="D15" s="6"/>
      <c r="E15" s="7">
        <v>22403611</v>
      </c>
      <c r="F15" s="8">
        <v>22403611</v>
      </c>
      <c r="G15" s="8">
        <v>311829</v>
      </c>
      <c r="H15" s="8">
        <v>272903</v>
      </c>
      <c r="I15" s="8">
        <v>303552</v>
      </c>
      <c r="J15" s="8">
        <v>888284</v>
      </c>
      <c r="K15" s="8">
        <v>179769</v>
      </c>
      <c r="L15" s="8">
        <v>163899</v>
      </c>
      <c r="M15" s="8">
        <v>168852</v>
      </c>
      <c r="N15" s="8">
        <v>512520</v>
      </c>
      <c r="O15" s="8">
        <v>138664</v>
      </c>
      <c r="P15" s="8">
        <v>169140</v>
      </c>
      <c r="Q15" s="8">
        <v>126211</v>
      </c>
      <c r="R15" s="8">
        <v>434015</v>
      </c>
      <c r="S15" s="8"/>
      <c r="T15" s="8"/>
      <c r="U15" s="8"/>
      <c r="V15" s="8"/>
      <c r="W15" s="8">
        <v>1834819</v>
      </c>
      <c r="X15" s="8">
        <v>16802694</v>
      </c>
      <c r="Y15" s="8">
        <v>-14967875</v>
      </c>
      <c r="Z15" s="2">
        <v>-89.08</v>
      </c>
      <c r="AA15" s="6">
        <v>22403611</v>
      </c>
    </row>
    <row r="16" spans="1:27" ht="13.5">
      <c r="A16" s="23" t="s">
        <v>41</v>
      </c>
      <c r="B16" s="29"/>
      <c r="C16" s="6">
        <v>129382</v>
      </c>
      <c r="D16" s="6"/>
      <c r="E16" s="7">
        <v>80011</v>
      </c>
      <c r="F16" s="8">
        <v>80011</v>
      </c>
      <c r="G16" s="8">
        <v>2959</v>
      </c>
      <c r="H16" s="8">
        <v>5699</v>
      </c>
      <c r="I16" s="8">
        <v>4248</v>
      </c>
      <c r="J16" s="8">
        <v>12906</v>
      </c>
      <c r="K16" s="8">
        <v>9629</v>
      </c>
      <c r="L16" s="8">
        <v>6896</v>
      </c>
      <c r="M16" s="8">
        <v>809</v>
      </c>
      <c r="N16" s="8">
        <v>17334</v>
      </c>
      <c r="O16" s="8">
        <v>10566</v>
      </c>
      <c r="P16" s="8">
        <v>24257</v>
      </c>
      <c r="Q16" s="8">
        <v>21093</v>
      </c>
      <c r="R16" s="8">
        <v>55916</v>
      </c>
      <c r="S16" s="8"/>
      <c r="T16" s="8"/>
      <c r="U16" s="8"/>
      <c r="V16" s="8"/>
      <c r="W16" s="8">
        <v>86156</v>
      </c>
      <c r="X16" s="8">
        <v>60003</v>
      </c>
      <c r="Y16" s="8">
        <v>26153</v>
      </c>
      <c r="Z16" s="2">
        <v>43.59</v>
      </c>
      <c r="AA16" s="6">
        <v>80011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462252000</v>
      </c>
      <c r="D18" s="6"/>
      <c r="E18" s="7">
        <v>513333000</v>
      </c>
      <c r="F18" s="8">
        <v>513333000</v>
      </c>
      <c r="G18" s="8">
        <v>210174000</v>
      </c>
      <c r="H18" s="8">
        <v>3989000</v>
      </c>
      <c r="I18" s="8"/>
      <c r="J18" s="8">
        <v>214163000</v>
      </c>
      <c r="K18" s="8"/>
      <c r="L18" s="8">
        <v>5663000</v>
      </c>
      <c r="M18" s="8">
        <v>149198000</v>
      </c>
      <c r="N18" s="8">
        <v>154861000</v>
      </c>
      <c r="O18" s="8">
        <v>-4663000</v>
      </c>
      <c r="P18" s="8">
        <v>927000</v>
      </c>
      <c r="Q18" s="8">
        <v>129104000</v>
      </c>
      <c r="R18" s="8">
        <v>125368000</v>
      </c>
      <c r="S18" s="8"/>
      <c r="T18" s="8"/>
      <c r="U18" s="8"/>
      <c r="V18" s="8"/>
      <c r="W18" s="8">
        <v>494392000</v>
      </c>
      <c r="X18" s="8">
        <v>384999741</v>
      </c>
      <c r="Y18" s="8">
        <v>109392259</v>
      </c>
      <c r="Z18" s="2">
        <v>28.41</v>
      </c>
      <c r="AA18" s="6">
        <v>513333000</v>
      </c>
    </row>
    <row r="19" spans="1:27" ht="13.5">
      <c r="A19" s="23" t="s">
        <v>44</v>
      </c>
      <c r="B19" s="29"/>
      <c r="C19" s="6">
        <v>8918003</v>
      </c>
      <c r="D19" s="6"/>
      <c r="E19" s="7">
        <v>237192789</v>
      </c>
      <c r="F19" s="26">
        <v>237192789</v>
      </c>
      <c r="G19" s="26">
        <v>1021455</v>
      </c>
      <c r="H19" s="26">
        <v>1626923</v>
      </c>
      <c r="I19" s="26">
        <v>1397129</v>
      </c>
      <c r="J19" s="26">
        <v>4045507</v>
      </c>
      <c r="K19" s="26">
        <v>2014338</v>
      </c>
      <c r="L19" s="26">
        <v>1484762</v>
      </c>
      <c r="M19" s="26">
        <v>634603</v>
      </c>
      <c r="N19" s="26">
        <v>4133703</v>
      </c>
      <c r="O19" s="26">
        <v>1637531</v>
      </c>
      <c r="P19" s="26">
        <v>2017389</v>
      </c>
      <c r="Q19" s="26">
        <v>1139911</v>
      </c>
      <c r="R19" s="26">
        <v>4794831</v>
      </c>
      <c r="S19" s="26"/>
      <c r="T19" s="26"/>
      <c r="U19" s="26"/>
      <c r="V19" s="26"/>
      <c r="W19" s="26">
        <v>12974041</v>
      </c>
      <c r="X19" s="26">
        <v>177894423</v>
      </c>
      <c r="Y19" s="26">
        <v>-164920382</v>
      </c>
      <c r="Z19" s="27">
        <v>-92.71</v>
      </c>
      <c r="AA19" s="28">
        <v>237192789</v>
      </c>
    </row>
    <row r="20" spans="1:27" ht="13.5">
      <c r="A20" s="23" t="s">
        <v>45</v>
      </c>
      <c r="B20" s="29"/>
      <c r="C20" s="6">
        <v>44052901</v>
      </c>
      <c r="D20" s="6"/>
      <c r="E20" s="7">
        <v>53000000</v>
      </c>
      <c r="F20" s="8">
        <v>53000000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39749994</v>
      </c>
      <c r="Y20" s="8">
        <v>-39749994</v>
      </c>
      <c r="Z20" s="2">
        <v>-100</v>
      </c>
      <c r="AA20" s="6">
        <v>53000000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2248897771</v>
      </c>
      <c r="D21" s="33">
        <f t="shared" si="0"/>
        <v>0</v>
      </c>
      <c r="E21" s="34">
        <f t="shared" si="0"/>
        <v>2671803385</v>
      </c>
      <c r="F21" s="35">
        <f t="shared" si="0"/>
        <v>2783803385</v>
      </c>
      <c r="G21" s="35">
        <f t="shared" si="0"/>
        <v>369222731</v>
      </c>
      <c r="H21" s="35">
        <f t="shared" si="0"/>
        <v>177939686</v>
      </c>
      <c r="I21" s="35">
        <f t="shared" si="0"/>
        <v>176456083</v>
      </c>
      <c r="J21" s="35">
        <f t="shared" si="0"/>
        <v>723618500</v>
      </c>
      <c r="K21" s="35">
        <f t="shared" si="0"/>
        <v>161782508</v>
      </c>
      <c r="L21" s="35">
        <f t="shared" si="0"/>
        <v>159713638</v>
      </c>
      <c r="M21" s="35">
        <f t="shared" si="0"/>
        <v>300275993</v>
      </c>
      <c r="N21" s="35">
        <f t="shared" si="0"/>
        <v>621772139</v>
      </c>
      <c r="O21" s="35">
        <f t="shared" si="0"/>
        <v>156501547</v>
      </c>
      <c r="P21" s="35">
        <f t="shared" si="0"/>
        <v>157994486</v>
      </c>
      <c r="Q21" s="35">
        <f t="shared" si="0"/>
        <v>280477287</v>
      </c>
      <c r="R21" s="35">
        <f t="shared" si="0"/>
        <v>594973320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1940363959</v>
      </c>
      <c r="X21" s="35">
        <f t="shared" si="0"/>
        <v>2087852202</v>
      </c>
      <c r="Y21" s="35">
        <f t="shared" si="0"/>
        <v>-147488243</v>
      </c>
      <c r="Z21" s="36">
        <f>+IF(X21&lt;&gt;0,+(Y21/X21)*100,0)</f>
        <v>-7.064113200097101</v>
      </c>
      <c r="AA21" s="33">
        <f>SUM(AA5:AA20)</f>
        <v>2783803385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707492395</v>
      </c>
      <c r="D24" s="6"/>
      <c r="E24" s="7">
        <v>785036022</v>
      </c>
      <c r="F24" s="8">
        <v>785036022</v>
      </c>
      <c r="G24" s="8">
        <v>62385637</v>
      </c>
      <c r="H24" s="8">
        <v>61608930</v>
      </c>
      <c r="I24" s="8">
        <v>61270124</v>
      </c>
      <c r="J24" s="8">
        <v>185264691</v>
      </c>
      <c r="K24" s="8">
        <v>61150823</v>
      </c>
      <c r="L24" s="8">
        <v>60562105</v>
      </c>
      <c r="M24" s="8">
        <v>61717243</v>
      </c>
      <c r="N24" s="8">
        <v>183430171</v>
      </c>
      <c r="O24" s="8">
        <v>882145</v>
      </c>
      <c r="P24" s="8">
        <v>122713792</v>
      </c>
      <c r="Q24" s="8">
        <v>63483796</v>
      </c>
      <c r="R24" s="8">
        <v>187079733</v>
      </c>
      <c r="S24" s="8"/>
      <c r="T24" s="8"/>
      <c r="U24" s="8"/>
      <c r="V24" s="8"/>
      <c r="W24" s="8">
        <v>555774595</v>
      </c>
      <c r="X24" s="8">
        <v>588774771</v>
      </c>
      <c r="Y24" s="8">
        <v>-33000176</v>
      </c>
      <c r="Z24" s="2">
        <v>-5.6</v>
      </c>
      <c r="AA24" s="6">
        <v>785036022</v>
      </c>
    </row>
    <row r="25" spans="1:27" ht="13.5">
      <c r="A25" s="25" t="s">
        <v>49</v>
      </c>
      <c r="B25" s="24"/>
      <c r="C25" s="6">
        <v>31770599</v>
      </c>
      <c r="D25" s="6"/>
      <c r="E25" s="7">
        <v>33753672</v>
      </c>
      <c r="F25" s="8">
        <v>33753672</v>
      </c>
      <c r="G25" s="8">
        <v>2446224</v>
      </c>
      <c r="H25" s="8">
        <v>2503175</v>
      </c>
      <c r="I25" s="8">
        <v>2494541</v>
      </c>
      <c r="J25" s="8">
        <v>7443940</v>
      </c>
      <c r="K25" s="8">
        <v>2499361</v>
      </c>
      <c r="L25" s="8">
        <v>2489377</v>
      </c>
      <c r="M25" s="8">
        <v>2459428</v>
      </c>
      <c r="N25" s="8">
        <v>7448166</v>
      </c>
      <c r="O25" s="8"/>
      <c r="P25" s="8">
        <v>4924658</v>
      </c>
      <c r="Q25" s="8">
        <v>2396411</v>
      </c>
      <c r="R25" s="8">
        <v>7321069</v>
      </c>
      <c r="S25" s="8"/>
      <c r="T25" s="8"/>
      <c r="U25" s="8"/>
      <c r="V25" s="8"/>
      <c r="W25" s="8">
        <v>22213175</v>
      </c>
      <c r="X25" s="8">
        <v>25315182</v>
      </c>
      <c r="Y25" s="8">
        <v>-3102007</v>
      </c>
      <c r="Z25" s="2">
        <v>-12.25</v>
      </c>
      <c r="AA25" s="6">
        <v>33753672</v>
      </c>
    </row>
    <row r="26" spans="1:27" ht="13.5">
      <c r="A26" s="25" t="s">
        <v>50</v>
      </c>
      <c r="B26" s="24"/>
      <c r="C26" s="6">
        <v>614021014</v>
      </c>
      <c r="D26" s="6"/>
      <c r="E26" s="7">
        <v>551895295</v>
      </c>
      <c r="F26" s="8">
        <v>616895295</v>
      </c>
      <c r="G26" s="8">
        <v>1242742</v>
      </c>
      <c r="H26" s="8">
        <v>1179114</v>
      </c>
      <c r="I26" s="8">
        <v>361410</v>
      </c>
      <c r="J26" s="8">
        <v>2783266</v>
      </c>
      <c r="K26" s="8">
        <v>194719</v>
      </c>
      <c r="L26" s="8">
        <v>603141</v>
      </c>
      <c r="M26" s="8">
        <v>96511</v>
      </c>
      <c r="N26" s="8">
        <v>894371</v>
      </c>
      <c r="O26" s="8">
        <v>361035</v>
      </c>
      <c r="P26" s="8">
        <v>176217</v>
      </c>
      <c r="Q26" s="8">
        <v>484142</v>
      </c>
      <c r="R26" s="8">
        <v>1021394</v>
      </c>
      <c r="S26" s="8"/>
      <c r="T26" s="8"/>
      <c r="U26" s="8"/>
      <c r="V26" s="8"/>
      <c r="W26" s="8">
        <v>4699031</v>
      </c>
      <c r="X26" s="8">
        <v>462671469</v>
      </c>
      <c r="Y26" s="8">
        <v>-457972438</v>
      </c>
      <c r="Z26" s="2">
        <v>-98.98</v>
      </c>
      <c r="AA26" s="6">
        <v>616895295</v>
      </c>
    </row>
    <row r="27" spans="1:27" ht="13.5">
      <c r="A27" s="25" t="s">
        <v>51</v>
      </c>
      <c r="B27" s="24"/>
      <c r="C27" s="6">
        <v>527149132</v>
      </c>
      <c r="D27" s="6"/>
      <c r="E27" s="7">
        <v>216298126</v>
      </c>
      <c r="F27" s="8">
        <v>116298126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87223590</v>
      </c>
      <c r="Y27" s="8">
        <v>-87223590</v>
      </c>
      <c r="Z27" s="2">
        <v>-100</v>
      </c>
      <c r="AA27" s="6">
        <v>116298126</v>
      </c>
    </row>
    <row r="28" spans="1:27" ht="13.5">
      <c r="A28" s="25" t="s">
        <v>52</v>
      </c>
      <c r="B28" s="24"/>
      <c r="C28" s="6">
        <v>280783989</v>
      </c>
      <c r="D28" s="6"/>
      <c r="E28" s="7">
        <v>140825772</v>
      </c>
      <c r="F28" s="8">
        <v>190825772</v>
      </c>
      <c r="G28" s="8">
        <v>2573</v>
      </c>
      <c r="H28" s="8">
        <v>34385</v>
      </c>
      <c r="I28" s="8">
        <v>14067</v>
      </c>
      <c r="J28" s="8">
        <v>51025</v>
      </c>
      <c r="K28" s="8">
        <v>57</v>
      </c>
      <c r="L28" s="8">
        <v>173303</v>
      </c>
      <c r="M28" s="8">
        <v>3504</v>
      </c>
      <c r="N28" s="8">
        <v>176864</v>
      </c>
      <c r="O28" s="8">
        <v>33259</v>
      </c>
      <c r="P28" s="8">
        <v>9204</v>
      </c>
      <c r="Q28" s="8">
        <v>91487</v>
      </c>
      <c r="R28" s="8">
        <v>133950</v>
      </c>
      <c r="S28" s="8"/>
      <c r="T28" s="8"/>
      <c r="U28" s="8"/>
      <c r="V28" s="8"/>
      <c r="W28" s="8">
        <v>361839</v>
      </c>
      <c r="X28" s="8">
        <v>143119323</v>
      </c>
      <c r="Y28" s="8">
        <v>-142757484</v>
      </c>
      <c r="Z28" s="2">
        <v>-99.75</v>
      </c>
      <c r="AA28" s="6">
        <v>190825772</v>
      </c>
    </row>
    <row r="29" spans="1:27" ht="13.5">
      <c r="A29" s="25" t="s">
        <v>53</v>
      </c>
      <c r="B29" s="24"/>
      <c r="C29" s="6">
        <v>1052109336</v>
      </c>
      <c r="D29" s="6"/>
      <c r="E29" s="7">
        <v>1028643354</v>
      </c>
      <c r="F29" s="8">
        <v>921268290</v>
      </c>
      <c r="G29" s="8">
        <v>10070659</v>
      </c>
      <c r="H29" s="8">
        <v>3074576</v>
      </c>
      <c r="I29" s="8">
        <v>6719652</v>
      </c>
      <c r="J29" s="8">
        <v>19864887</v>
      </c>
      <c r="K29" s="8">
        <v>6079675</v>
      </c>
      <c r="L29" s="8">
        <v>5735912</v>
      </c>
      <c r="M29" s="8">
        <v>14927341</v>
      </c>
      <c r="N29" s="8">
        <v>26742928</v>
      </c>
      <c r="O29" s="8">
        <v>7273970</v>
      </c>
      <c r="P29" s="8">
        <v>1519425</v>
      </c>
      <c r="Q29" s="8">
        <v>29769575</v>
      </c>
      <c r="R29" s="8">
        <v>38562970</v>
      </c>
      <c r="S29" s="8"/>
      <c r="T29" s="8"/>
      <c r="U29" s="8"/>
      <c r="V29" s="8"/>
      <c r="W29" s="8">
        <v>85170785</v>
      </c>
      <c r="X29" s="8">
        <v>690951204</v>
      </c>
      <c r="Y29" s="8">
        <v>-605780419</v>
      </c>
      <c r="Z29" s="2">
        <v>-87.67</v>
      </c>
      <c r="AA29" s="6">
        <v>921268290</v>
      </c>
    </row>
    <row r="30" spans="1:27" ht="13.5">
      <c r="A30" s="25" t="s">
        <v>54</v>
      </c>
      <c r="B30" s="24"/>
      <c r="C30" s="6">
        <v>66591540</v>
      </c>
      <c r="D30" s="6"/>
      <c r="E30" s="7">
        <v>132679092</v>
      </c>
      <c r="F30" s="8">
        <v>122013493</v>
      </c>
      <c r="G30" s="8">
        <v>1994258</v>
      </c>
      <c r="H30" s="8">
        <v>2485625</v>
      </c>
      <c r="I30" s="8">
        <v>5686803</v>
      </c>
      <c r="J30" s="8">
        <v>10166686</v>
      </c>
      <c r="K30" s="8">
        <v>8001819</v>
      </c>
      <c r="L30" s="8">
        <v>5797631</v>
      </c>
      <c r="M30" s="8">
        <v>12119380</v>
      </c>
      <c r="N30" s="8">
        <v>25918830</v>
      </c>
      <c r="O30" s="8">
        <v>7649786</v>
      </c>
      <c r="P30" s="8">
        <v>3968347</v>
      </c>
      <c r="Q30" s="8">
        <v>11681475</v>
      </c>
      <c r="R30" s="8">
        <v>23299608</v>
      </c>
      <c r="S30" s="8"/>
      <c r="T30" s="8"/>
      <c r="U30" s="8"/>
      <c r="V30" s="8"/>
      <c r="W30" s="8">
        <v>59385124</v>
      </c>
      <c r="X30" s="8">
        <v>91509939</v>
      </c>
      <c r="Y30" s="8">
        <v>-32124815</v>
      </c>
      <c r="Z30" s="2">
        <v>-35.11</v>
      </c>
      <c r="AA30" s="6">
        <v>122013493</v>
      </c>
    </row>
    <row r="31" spans="1:27" ht="13.5">
      <c r="A31" s="25" t="s">
        <v>55</v>
      </c>
      <c r="B31" s="24"/>
      <c r="C31" s="6">
        <v>426506983</v>
      </c>
      <c r="D31" s="6"/>
      <c r="E31" s="7">
        <v>215869319</v>
      </c>
      <c r="F31" s="8">
        <v>233436771</v>
      </c>
      <c r="G31" s="8">
        <v>10724690</v>
      </c>
      <c r="H31" s="8">
        <v>14319875</v>
      </c>
      <c r="I31" s="8">
        <v>19866324</v>
      </c>
      <c r="J31" s="8">
        <v>44910889</v>
      </c>
      <c r="K31" s="8">
        <v>40968923</v>
      </c>
      <c r="L31" s="8">
        <v>24316276</v>
      </c>
      <c r="M31" s="8">
        <v>68278397</v>
      </c>
      <c r="N31" s="8">
        <v>133563596</v>
      </c>
      <c r="O31" s="8">
        <v>37022199</v>
      </c>
      <c r="P31" s="8">
        <v>21959157</v>
      </c>
      <c r="Q31" s="8">
        <v>63359622</v>
      </c>
      <c r="R31" s="8">
        <v>122340978</v>
      </c>
      <c r="S31" s="8"/>
      <c r="T31" s="8"/>
      <c r="U31" s="8"/>
      <c r="V31" s="8"/>
      <c r="W31" s="8">
        <v>300815463</v>
      </c>
      <c r="X31" s="8">
        <v>175077243</v>
      </c>
      <c r="Y31" s="8">
        <v>125738220</v>
      </c>
      <c r="Z31" s="2">
        <v>71.82</v>
      </c>
      <c r="AA31" s="6">
        <v>233436771</v>
      </c>
    </row>
    <row r="32" spans="1:27" ht="13.5">
      <c r="A32" s="25" t="s">
        <v>43</v>
      </c>
      <c r="B32" s="24"/>
      <c r="C32" s="6"/>
      <c r="D32" s="6"/>
      <c r="E32" s="7">
        <v>2000000</v>
      </c>
      <c r="F32" s="8">
        <v>1200000</v>
      </c>
      <c r="G32" s="8"/>
      <c r="H32" s="8">
        <v>76951</v>
      </c>
      <c r="I32" s="8">
        <v>286972</v>
      </c>
      <c r="J32" s="8">
        <v>363923</v>
      </c>
      <c r="K32" s="8">
        <v>64929</v>
      </c>
      <c r="L32" s="8">
        <v>47724</v>
      </c>
      <c r="M32" s="8">
        <v>93233</v>
      </c>
      <c r="N32" s="8">
        <v>205886</v>
      </c>
      <c r="O32" s="8">
        <v>2000</v>
      </c>
      <c r="P32" s="8">
        <v>43145</v>
      </c>
      <c r="Q32" s="8">
        <v>257847</v>
      </c>
      <c r="R32" s="8">
        <v>302992</v>
      </c>
      <c r="S32" s="8"/>
      <c r="T32" s="8"/>
      <c r="U32" s="8"/>
      <c r="V32" s="8"/>
      <c r="W32" s="8">
        <v>872801</v>
      </c>
      <c r="X32" s="8">
        <v>899991</v>
      </c>
      <c r="Y32" s="8">
        <v>-27190</v>
      </c>
      <c r="Z32" s="2">
        <v>-3.02</v>
      </c>
      <c r="AA32" s="6">
        <v>1200000</v>
      </c>
    </row>
    <row r="33" spans="1:27" ht="13.5">
      <c r="A33" s="25" t="s">
        <v>56</v>
      </c>
      <c r="B33" s="24"/>
      <c r="C33" s="6">
        <v>198030261</v>
      </c>
      <c r="D33" s="6"/>
      <c r="E33" s="7">
        <v>139215861</v>
      </c>
      <c r="F33" s="8">
        <v>133066008</v>
      </c>
      <c r="G33" s="8">
        <v>3241957</v>
      </c>
      <c r="H33" s="8">
        <v>15304343</v>
      </c>
      <c r="I33" s="8">
        <v>15261920</v>
      </c>
      <c r="J33" s="8">
        <v>33808220</v>
      </c>
      <c r="K33" s="8">
        <v>14343259</v>
      </c>
      <c r="L33" s="8">
        <v>12850041</v>
      </c>
      <c r="M33" s="8">
        <v>34427154</v>
      </c>
      <c r="N33" s="8">
        <v>61620454</v>
      </c>
      <c r="O33" s="8">
        <v>22146456</v>
      </c>
      <c r="P33" s="8">
        <v>17997116</v>
      </c>
      <c r="Q33" s="8">
        <v>39911869</v>
      </c>
      <c r="R33" s="8">
        <v>80055441</v>
      </c>
      <c r="S33" s="8"/>
      <c r="T33" s="8"/>
      <c r="U33" s="8"/>
      <c r="V33" s="8"/>
      <c r="W33" s="8">
        <v>175484115</v>
      </c>
      <c r="X33" s="8">
        <v>99798912</v>
      </c>
      <c r="Y33" s="8">
        <v>75685203</v>
      </c>
      <c r="Z33" s="2">
        <v>75.84</v>
      </c>
      <c r="AA33" s="6">
        <v>133066008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3904455249</v>
      </c>
      <c r="D35" s="33">
        <f>SUM(D24:D34)</f>
        <v>0</v>
      </c>
      <c r="E35" s="34">
        <f t="shared" si="1"/>
        <v>3246216513</v>
      </c>
      <c r="F35" s="35">
        <f t="shared" si="1"/>
        <v>3153793449</v>
      </c>
      <c r="G35" s="35">
        <f t="shared" si="1"/>
        <v>92108740</v>
      </c>
      <c r="H35" s="35">
        <f t="shared" si="1"/>
        <v>100586974</v>
      </c>
      <c r="I35" s="35">
        <f t="shared" si="1"/>
        <v>111961813</v>
      </c>
      <c r="J35" s="35">
        <f t="shared" si="1"/>
        <v>304657527</v>
      </c>
      <c r="K35" s="35">
        <f t="shared" si="1"/>
        <v>133303565</v>
      </c>
      <c r="L35" s="35">
        <f t="shared" si="1"/>
        <v>112575510</v>
      </c>
      <c r="M35" s="35">
        <f t="shared" si="1"/>
        <v>194122191</v>
      </c>
      <c r="N35" s="35">
        <f t="shared" si="1"/>
        <v>440001266</v>
      </c>
      <c r="O35" s="35">
        <f t="shared" si="1"/>
        <v>75370850</v>
      </c>
      <c r="P35" s="35">
        <f t="shared" si="1"/>
        <v>173311061</v>
      </c>
      <c r="Q35" s="35">
        <f t="shared" si="1"/>
        <v>211436224</v>
      </c>
      <c r="R35" s="35">
        <f t="shared" si="1"/>
        <v>460118135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1204776928</v>
      </c>
      <c r="X35" s="35">
        <f t="shared" si="1"/>
        <v>2365341624</v>
      </c>
      <c r="Y35" s="35">
        <f t="shared" si="1"/>
        <v>-1160564696</v>
      </c>
      <c r="Z35" s="36">
        <f>+IF(X35&lt;&gt;0,+(Y35/X35)*100,0)</f>
        <v>-49.06541550803065</v>
      </c>
      <c r="AA35" s="33">
        <f>SUM(AA24:AA34)</f>
        <v>3153793449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-1655557478</v>
      </c>
      <c r="D37" s="46">
        <f>+D21-D35</f>
        <v>0</v>
      </c>
      <c r="E37" s="47">
        <f t="shared" si="2"/>
        <v>-574413128</v>
      </c>
      <c r="F37" s="48">
        <f t="shared" si="2"/>
        <v>-369990064</v>
      </c>
      <c r="G37" s="48">
        <f t="shared" si="2"/>
        <v>277113991</v>
      </c>
      <c r="H37" s="48">
        <f t="shared" si="2"/>
        <v>77352712</v>
      </c>
      <c r="I37" s="48">
        <f t="shared" si="2"/>
        <v>64494270</v>
      </c>
      <c r="J37" s="48">
        <f t="shared" si="2"/>
        <v>418960973</v>
      </c>
      <c r="K37" s="48">
        <f t="shared" si="2"/>
        <v>28478943</v>
      </c>
      <c r="L37" s="48">
        <f t="shared" si="2"/>
        <v>47138128</v>
      </c>
      <c r="M37" s="48">
        <f t="shared" si="2"/>
        <v>106153802</v>
      </c>
      <c r="N37" s="48">
        <f t="shared" si="2"/>
        <v>181770873</v>
      </c>
      <c r="O37" s="48">
        <f t="shared" si="2"/>
        <v>81130697</v>
      </c>
      <c r="P37" s="48">
        <f t="shared" si="2"/>
        <v>-15316575</v>
      </c>
      <c r="Q37" s="48">
        <f t="shared" si="2"/>
        <v>69041063</v>
      </c>
      <c r="R37" s="48">
        <f t="shared" si="2"/>
        <v>134855185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735587031</v>
      </c>
      <c r="X37" s="48">
        <f>IF(F21=F35,0,X21-X35)</f>
        <v>-277489422</v>
      </c>
      <c r="Y37" s="48">
        <f t="shared" si="2"/>
        <v>1013076453</v>
      </c>
      <c r="Z37" s="49">
        <f>+IF(X37&lt;&gt;0,+(Y37/X37)*100,0)</f>
        <v>-365.0865123788394</v>
      </c>
      <c r="AA37" s="46">
        <f>+AA21-AA35</f>
        <v>-369990064</v>
      </c>
    </row>
    <row r="38" spans="1:27" ht="22.5" customHeight="1">
      <c r="A38" s="50" t="s">
        <v>60</v>
      </c>
      <c r="B38" s="29"/>
      <c r="C38" s="6">
        <v>151382785</v>
      </c>
      <c r="D38" s="6"/>
      <c r="E38" s="7">
        <v>170615000</v>
      </c>
      <c r="F38" s="8">
        <v>170615000</v>
      </c>
      <c r="G38" s="8"/>
      <c r="H38" s="8">
        <v>16432000</v>
      </c>
      <c r="I38" s="8">
        <v>8065000</v>
      </c>
      <c r="J38" s="8">
        <v>24497000</v>
      </c>
      <c r="K38" s="8">
        <v>29739000</v>
      </c>
      <c r="L38" s="8">
        <v>11520000</v>
      </c>
      <c r="M38" s="8">
        <v>5914000</v>
      </c>
      <c r="N38" s="8">
        <v>47173000</v>
      </c>
      <c r="O38" s="8">
        <v>6733000</v>
      </c>
      <c r="P38" s="8">
        <v>4664000</v>
      </c>
      <c r="Q38" s="8">
        <v>79268000</v>
      </c>
      <c r="R38" s="8">
        <v>90665000</v>
      </c>
      <c r="S38" s="8"/>
      <c r="T38" s="8"/>
      <c r="U38" s="8"/>
      <c r="V38" s="8"/>
      <c r="W38" s="8">
        <v>162335000</v>
      </c>
      <c r="X38" s="8">
        <v>127961244</v>
      </c>
      <c r="Y38" s="8">
        <v>34373756</v>
      </c>
      <c r="Z38" s="2">
        <v>26.86</v>
      </c>
      <c r="AA38" s="6">
        <v>170615000</v>
      </c>
    </row>
    <row r="39" spans="1:27" ht="57" customHeight="1">
      <c r="A39" s="50" t="s">
        <v>61</v>
      </c>
      <c r="B39" s="29"/>
      <c r="C39" s="28"/>
      <c r="D39" s="28"/>
      <c r="E39" s="7">
        <v>1000000</v>
      </c>
      <c r="F39" s="26">
        <v>1000000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749997</v>
      </c>
      <c r="Y39" s="26">
        <v>-749997</v>
      </c>
      <c r="Z39" s="27">
        <v>-100</v>
      </c>
      <c r="AA39" s="28">
        <v>1000000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-1504174693</v>
      </c>
      <c r="D41" s="56">
        <f>SUM(D37:D40)</f>
        <v>0</v>
      </c>
      <c r="E41" s="57">
        <f t="shared" si="3"/>
        <v>-402798128</v>
      </c>
      <c r="F41" s="58">
        <f t="shared" si="3"/>
        <v>-198375064</v>
      </c>
      <c r="G41" s="58">
        <f t="shared" si="3"/>
        <v>277113991</v>
      </c>
      <c r="H41" s="58">
        <f t="shared" si="3"/>
        <v>93784712</v>
      </c>
      <c r="I41" s="58">
        <f t="shared" si="3"/>
        <v>72559270</v>
      </c>
      <c r="J41" s="58">
        <f t="shared" si="3"/>
        <v>443457973</v>
      </c>
      <c r="K41" s="58">
        <f t="shared" si="3"/>
        <v>58217943</v>
      </c>
      <c r="L41" s="58">
        <f t="shared" si="3"/>
        <v>58658128</v>
      </c>
      <c r="M41" s="58">
        <f t="shared" si="3"/>
        <v>112067802</v>
      </c>
      <c r="N41" s="58">
        <f t="shared" si="3"/>
        <v>228943873</v>
      </c>
      <c r="O41" s="58">
        <f t="shared" si="3"/>
        <v>87863697</v>
      </c>
      <c r="P41" s="58">
        <f t="shared" si="3"/>
        <v>-10652575</v>
      </c>
      <c r="Q41" s="58">
        <f t="shared" si="3"/>
        <v>148309063</v>
      </c>
      <c r="R41" s="58">
        <f t="shared" si="3"/>
        <v>225520185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897922031</v>
      </c>
      <c r="X41" s="58">
        <f t="shared" si="3"/>
        <v>-148778181</v>
      </c>
      <c r="Y41" s="58">
        <f t="shared" si="3"/>
        <v>1046700212</v>
      </c>
      <c r="Z41" s="59">
        <f>+IF(X41&lt;&gt;0,+(Y41/X41)*100,0)</f>
        <v>-703.5307226938068</v>
      </c>
      <c r="AA41" s="56">
        <f>SUM(AA37:AA40)</f>
        <v>-198375064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-1504174693</v>
      </c>
      <c r="D43" s="64">
        <f>+D41-D42</f>
        <v>0</v>
      </c>
      <c r="E43" s="65">
        <f t="shared" si="4"/>
        <v>-402798128</v>
      </c>
      <c r="F43" s="66">
        <f t="shared" si="4"/>
        <v>-198375064</v>
      </c>
      <c r="G43" s="66">
        <f t="shared" si="4"/>
        <v>277113991</v>
      </c>
      <c r="H43" s="66">
        <f t="shared" si="4"/>
        <v>93784712</v>
      </c>
      <c r="I43" s="66">
        <f t="shared" si="4"/>
        <v>72559270</v>
      </c>
      <c r="J43" s="66">
        <f t="shared" si="4"/>
        <v>443457973</v>
      </c>
      <c r="K43" s="66">
        <f t="shared" si="4"/>
        <v>58217943</v>
      </c>
      <c r="L43" s="66">
        <f t="shared" si="4"/>
        <v>58658128</v>
      </c>
      <c r="M43" s="66">
        <f t="shared" si="4"/>
        <v>112067802</v>
      </c>
      <c r="N43" s="66">
        <f t="shared" si="4"/>
        <v>228943873</v>
      </c>
      <c r="O43" s="66">
        <f t="shared" si="4"/>
        <v>87863697</v>
      </c>
      <c r="P43" s="66">
        <f t="shared" si="4"/>
        <v>-10652575</v>
      </c>
      <c r="Q43" s="66">
        <f t="shared" si="4"/>
        <v>148309063</v>
      </c>
      <c r="R43" s="66">
        <f t="shared" si="4"/>
        <v>225520185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897922031</v>
      </c>
      <c r="X43" s="66">
        <f t="shared" si="4"/>
        <v>-148778181</v>
      </c>
      <c r="Y43" s="66">
        <f t="shared" si="4"/>
        <v>1046700212</v>
      </c>
      <c r="Z43" s="67">
        <f>+IF(X43&lt;&gt;0,+(Y43/X43)*100,0)</f>
        <v>-703.5307226938068</v>
      </c>
      <c r="AA43" s="64">
        <f>+AA41-AA42</f>
        <v>-198375064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-1504174693</v>
      </c>
      <c r="D45" s="56">
        <f>SUM(D43:D44)</f>
        <v>0</v>
      </c>
      <c r="E45" s="57">
        <f t="shared" si="5"/>
        <v>-402798128</v>
      </c>
      <c r="F45" s="58">
        <f t="shared" si="5"/>
        <v>-198375064</v>
      </c>
      <c r="G45" s="58">
        <f t="shared" si="5"/>
        <v>277113991</v>
      </c>
      <c r="H45" s="58">
        <f t="shared" si="5"/>
        <v>93784712</v>
      </c>
      <c r="I45" s="58">
        <f t="shared" si="5"/>
        <v>72559270</v>
      </c>
      <c r="J45" s="58">
        <f t="shared" si="5"/>
        <v>443457973</v>
      </c>
      <c r="K45" s="58">
        <f t="shared" si="5"/>
        <v>58217943</v>
      </c>
      <c r="L45" s="58">
        <f t="shared" si="5"/>
        <v>58658128</v>
      </c>
      <c r="M45" s="58">
        <f t="shared" si="5"/>
        <v>112067802</v>
      </c>
      <c r="N45" s="58">
        <f t="shared" si="5"/>
        <v>228943873</v>
      </c>
      <c r="O45" s="58">
        <f t="shared" si="5"/>
        <v>87863697</v>
      </c>
      <c r="P45" s="58">
        <f t="shared" si="5"/>
        <v>-10652575</v>
      </c>
      <c r="Q45" s="58">
        <f t="shared" si="5"/>
        <v>148309063</v>
      </c>
      <c r="R45" s="58">
        <f t="shared" si="5"/>
        <v>225520185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897922031</v>
      </c>
      <c r="X45" s="58">
        <f t="shared" si="5"/>
        <v>-148778181</v>
      </c>
      <c r="Y45" s="58">
        <f t="shared" si="5"/>
        <v>1046700212</v>
      </c>
      <c r="Z45" s="59">
        <f>+IF(X45&lt;&gt;0,+(Y45/X45)*100,0)</f>
        <v>-703.5307226938068</v>
      </c>
      <c r="AA45" s="56">
        <f>SUM(AA43:AA44)</f>
        <v>-198375064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-1504174693</v>
      </c>
      <c r="D47" s="71">
        <f>SUM(D45:D46)</f>
        <v>0</v>
      </c>
      <c r="E47" s="72">
        <f t="shared" si="6"/>
        <v>-402798128</v>
      </c>
      <c r="F47" s="73">
        <f t="shared" si="6"/>
        <v>-198375064</v>
      </c>
      <c r="G47" s="73">
        <f t="shared" si="6"/>
        <v>277113991</v>
      </c>
      <c r="H47" s="74">
        <f t="shared" si="6"/>
        <v>93784712</v>
      </c>
      <c r="I47" s="74">
        <f t="shared" si="6"/>
        <v>72559270</v>
      </c>
      <c r="J47" s="74">
        <f t="shared" si="6"/>
        <v>443457973</v>
      </c>
      <c r="K47" s="74">
        <f t="shared" si="6"/>
        <v>58217943</v>
      </c>
      <c r="L47" s="74">
        <f t="shared" si="6"/>
        <v>58658128</v>
      </c>
      <c r="M47" s="73">
        <f t="shared" si="6"/>
        <v>112067802</v>
      </c>
      <c r="N47" s="73">
        <f t="shared" si="6"/>
        <v>228943873</v>
      </c>
      <c r="O47" s="74">
        <f t="shared" si="6"/>
        <v>87863697</v>
      </c>
      <c r="P47" s="74">
        <f t="shared" si="6"/>
        <v>-10652575</v>
      </c>
      <c r="Q47" s="74">
        <f t="shared" si="6"/>
        <v>148309063</v>
      </c>
      <c r="R47" s="74">
        <f t="shared" si="6"/>
        <v>225520185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897922031</v>
      </c>
      <c r="X47" s="74">
        <f t="shared" si="6"/>
        <v>-148778181</v>
      </c>
      <c r="Y47" s="74">
        <f t="shared" si="6"/>
        <v>1046700212</v>
      </c>
      <c r="Z47" s="75">
        <f>+IF(X47&lt;&gt;0,+(Y47/X47)*100,0)</f>
        <v>-703.5307226938068</v>
      </c>
      <c r="AA47" s="76">
        <f>SUM(AA45:AA46)</f>
        <v>-198375064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270172863</v>
      </c>
      <c r="D5" s="6"/>
      <c r="E5" s="7">
        <v>279613000</v>
      </c>
      <c r="F5" s="8">
        <v>289613000</v>
      </c>
      <c r="G5" s="8">
        <v>40883035</v>
      </c>
      <c r="H5" s="8">
        <v>24117237</v>
      </c>
      <c r="I5" s="8">
        <v>23193771</v>
      </c>
      <c r="J5" s="8">
        <v>88194043</v>
      </c>
      <c r="K5" s="8">
        <v>23471570</v>
      </c>
      <c r="L5" s="8">
        <v>23605249</v>
      </c>
      <c r="M5" s="8">
        <v>23330382</v>
      </c>
      <c r="N5" s="8">
        <v>70407201</v>
      </c>
      <c r="O5" s="8">
        <v>23468419</v>
      </c>
      <c r="P5" s="8">
        <v>23970119</v>
      </c>
      <c r="Q5" s="8">
        <v>23568333</v>
      </c>
      <c r="R5" s="8">
        <v>71006871</v>
      </c>
      <c r="S5" s="8"/>
      <c r="T5" s="8"/>
      <c r="U5" s="8"/>
      <c r="V5" s="8"/>
      <c r="W5" s="8">
        <v>229608115</v>
      </c>
      <c r="X5" s="8">
        <v>217209741</v>
      </c>
      <c r="Y5" s="8">
        <v>12398374</v>
      </c>
      <c r="Z5" s="2">
        <v>5.71</v>
      </c>
      <c r="AA5" s="6">
        <v>289613000</v>
      </c>
    </row>
    <row r="6" spans="1:27" ht="13.5">
      <c r="A6" s="23" t="s">
        <v>32</v>
      </c>
      <c r="B6" s="24"/>
      <c r="C6" s="6">
        <v>624667235</v>
      </c>
      <c r="D6" s="6"/>
      <c r="E6" s="7">
        <v>723026230</v>
      </c>
      <c r="F6" s="8">
        <v>727026230</v>
      </c>
      <c r="G6" s="8">
        <v>31255389</v>
      </c>
      <c r="H6" s="8">
        <v>66948042</v>
      </c>
      <c r="I6" s="8">
        <v>59223586</v>
      </c>
      <c r="J6" s="8">
        <v>157427017</v>
      </c>
      <c r="K6" s="8">
        <v>58025260</v>
      </c>
      <c r="L6" s="8">
        <v>56323829</v>
      </c>
      <c r="M6" s="8">
        <v>57261900</v>
      </c>
      <c r="N6" s="8">
        <v>171610989</v>
      </c>
      <c r="O6" s="8">
        <v>53882793</v>
      </c>
      <c r="P6" s="8">
        <v>53879001</v>
      </c>
      <c r="Q6" s="8">
        <v>56788406</v>
      </c>
      <c r="R6" s="8">
        <v>164550200</v>
      </c>
      <c r="S6" s="8"/>
      <c r="T6" s="8"/>
      <c r="U6" s="8"/>
      <c r="V6" s="8"/>
      <c r="W6" s="8">
        <v>493588206</v>
      </c>
      <c r="X6" s="8">
        <v>545269653</v>
      </c>
      <c r="Y6" s="8">
        <v>-51681447</v>
      </c>
      <c r="Z6" s="2">
        <v>-9.48</v>
      </c>
      <c r="AA6" s="6">
        <v>727026230</v>
      </c>
    </row>
    <row r="7" spans="1:27" ht="13.5">
      <c r="A7" s="25" t="s">
        <v>33</v>
      </c>
      <c r="B7" s="24"/>
      <c r="C7" s="6">
        <v>128182356</v>
      </c>
      <c r="D7" s="6"/>
      <c r="E7" s="7">
        <v>127469170</v>
      </c>
      <c r="F7" s="8">
        <v>131469170</v>
      </c>
      <c r="G7" s="8">
        <v>1779296</v>
      </c>
      <c r="H7" s="8">
        <v>10758633</v>
      </c>
      <c r="I7" s="8">
        <v>11553747</v>
      </c>
      <c r="J7" s="8">
        <v>24091676</v>
      </c>
      <c r="K7" s="8">
        <v>7346249</v>
      </c>
      <c r="L7" s="8">
        <v>11926431</v>
      </c>
      <c r="M7" s="8">
        <v>12394612</v>
      </c>
      <c r="N7" s="8">
        <v>31667292</v>
      </c>
      <c r="O7" s="8">
        <v>13028106</v>
      </c>
      <c r="P7" s="8">
        <v>12531364</v>
      </c>
      <c r="Q7" s="8">
        <v>10925261</v>
      </c>
      <c r="R7" s="8">
        <v>36484731</v>
      </c>
      <c r="S7" s="8"/>
      <c r="T7" s="8"/>
      <c r="U7" s="8"/>
      <c r="V7" s="8"/>
      <c r="W7" s="8">
        <v>92243699</v>
      </c>
      <c r="X7" s="8">
        <v>98601876</v>
      </c>
      <c r="Y7" s="8">
        <v>-6358177</v>
      </c>
      <c r="Z7" s="2">
        <v>-6.45</v>
      </c>
      <c r="AA7" s="6">
        <v>131469170</v>
      </c>
    </row>
    <row r="8" spans="1:27" ht="13.5">
      <c r="A8" s="25" t="s">
        <v>34</v>
      </c>
      <c r="B8" s="24"/>
      <c r="C8" s="6">
        <v>98855106</v>
      </c>
      <c r="D8" s="6"/>
      <c r="E8" s="7">
        <v>101019867</v>
      </c>
      <c r="F8" s="8">
        <v>105019867</v>
      </c>
      <c r="G8" s="8">
        <v>8973278</v>
      </c>
      <c r="H8" s="8">
        <v>9049993</v>
      </c>
      <c r="I8" s="8">
        <v>8917987</v>
      </c>
      <c r="J8" s="8">
        <v>26941258</v>
      </c>
      <c r="K8" s="8">
        <v>9093239</v>
      </c>
      <c r="L8" s="8">
        <v>9155306</v>
      </c>
      <c r="M8" s="8">
        <v>9012203</v>
      </c>
      <c r="N8" s="8">
        <v>27260748</v>
      </c>
      <c r="O8" s="8">
        <v>9314943</v>
      </c>
      <c r="P8" s="8">
        <v>9497276</v>
      </c>
      <c r="Q8" s="8">
        <v>9235326</v>
      </c>
      <c r="R8" s="8">
        <v>28047545</v>
      </c>
      <c r="S8" s="8"/>
      <c r="T8" s="8"/>
      <c r="U8" s="8"/>
      <c r="V8" s="8"/>
      <c r="W8" s="8">
        <v>82249551</v>
      </c>
      <c r="X8" s="8">
        <v>78764886</v>
      </c>
      <c r="Y8" s="8">
        <v>3484665</v>
      </c>
      <c r="Z8" s="2">
        <v>4.42</v>
      </c>
      <c r="AA8" s="6">
        <v>105019867</v>
      </c>
    </row>
    <row r="9" spans="1:27" ht="13.5">
      <c r="A9" s="25" t="s">
        <v>35</v>
      </c>
      <c r="B9" s="24"/>
      <c r="C9" s="6">
        <v>81726654</v>
      </c>
      <c r="D9" s="6"/>
      <c r="E9" s="7">
        <v>85162937</v>
      </c>
      <c r="F9" s="8">
        <v>88162937</v>
      </c>
      <c r="G9" s="8">
        <v>7694298</v>
      </c>
      <c r="H9" s="8">
        <v>7504799</v>
      </c>
      <c r="I9" s="8">
        <v>7572482</v>
      </c>
      <c r="J9" s="8">
        <v>22771579</v>
      </c>
      <c r="K9" s="8">
        <v>7644237</v>
      </c>
      <c r="L9" s="8">
        <v>7653705</v>
      </c>
      <c r="M9" s="8">
        <v>7644939</v>
      </c>
      <c r="N9" s="8">
        <v>22942881</v>
      </c>
      <c r="O9" s="8">
        <v>7724667</v>
      </c>
      <c r="P9" s="8">
        <v>7753371</v>
      </c>
      <c r="Q9" s="8">
        <v>7735905</v>
      </c>
      <c r="R9" s="8">
        <v>23213943</v>
      </c>
      <c r="S9" s="8"/>
      <c r="T9" s="8"/>
      <c r="U9" s="8"/>
      <c r="V9" s="8"/>
      <c r="W9" s="8">
        <v>68928403</v>
      </c>
      <c r="X9" s="8">
        <v>66122196</v>
      </c>
      <c r="Y9" s="8">
        <v>2806207</v>
      </c>
      <c r="Z9" s="2">
        <v>4.24</v>
      </c>
      <c r="AA9" s="6">
        <v>88162937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3130159</v>
      </c>
      <c r="D11" s="6"/>
      <c r="E11" s="7">
        <v>6183220</v>
      </c>
      <c r="F11" s="8">
        <v>6183220</v>
      </c>
      <c r="G11" s="8">
        <v>1584083</v>
      </c>
      <c r="H11" s="8">
        <v>149616</v>
      </c>
      <c r="I11" s="8">
        <v>290131</v>
      </c>
      <c r="J11" s="8">
        <v>2023830</v>
      </c>
      <c r="K11" s="8">
        <v>152777</v>
      </c>
      <c r="L11" s="8">
        <v>133570</v>
      </c>
      <c r="M11" s="8">
        <v>126768</v>
      </c>
      <c r="N11" s="8">
        <v>413115</v>
      </c>
      <c r="O11" s="8">
        <v>96290</v>
      </c>
      <c r="P11" s="8">
        <v>87671</v>
      </c>
      <c r="Q11" s="8">
        <v>83127</v>
      </c>
      <c r="R11" s="8">
        <v>267088</v>
      </c>
      <c r="S11" s="8"/>
      <c r="T11" s="8"/>
      <c r="U11" s="8"/>
      <c r="V11" s="8"/>
      <c r="W11" s="8">
        <v>2704033</v>
      </c>
      <c r="X11" s="8">
        <v>4637340</v>
      </c>
      <c r="Y11" s="8">
        <v>-1933307</v>
      </c>
      <c r="Z11" s="2">
        <v>-41.69</v>
      </c>
      <c r="AA11" s="6">
        <v>6183220</v>
      </c>
    </row>
    <row r="12" spans="1:27" ht="13.5">
      <c r="A12" s="25" t="s">
        <v>37</v>
      </c>
      <c r="B12" s="29"/>
      <c r="C12" s="6">
        <v>46245723</v>
      </c>
      <c r="D12" s="6"/>
      <c r="E12" s="7">
        <v>43179623</v>
      </c>
      <c r="F12" s="8">
        <v>47061413</v>
      </c>
      <c r="G12" s="8">
        <v>3527294</v>
      </c>
      <c r="H12" s="8">
        <v>3728919</v>
      </c>
      <c r="I12" s="8"/>
      <c r="J12" s="8">
        <v>7256213</v>
      </c>
      <c r="K12" s="8">
        <v>5947899</v>
      </c>
      <c r="L12" s="8">
        <v>2620630</v>
      </c>
      <c r="M12" s="8">
        <v>2692294</v>
      </c>
      <c r="N12" s="8">
        <v>11260823</v>
      </c>
      <c r="O12" s="8">
        <v>2615592</v>
      </c>
      <c r="P12" s="8">
        <v>2983510</v>
      </c>
      <c r="Q12" s="8">
        <v>3091198</v>
      </c>
      <c r="R12" s="8">
        <v>8690300</v>
      </c>
      <c r="S12" s="8"/>
      <c r="T12" s="8"/>
      <c r="U12" s="8"/>
      <c r="V12" s="8"/>
      <c r="W12" s="8">
        <v>27207336</v>
      </c>
      <c r="X12" s="8">
        <v>35296056</v>
      </c>
      <c r="Y12" s="8">
        <v>-8088720</v>
      </c>
      <c r="Z12" s="2">
        <v>-22.92</v>
      </c>
      <c r="AA12" s="6">
        <v>47061413</v>
      </c>
    </row>
    <row r="13" spans="1:27" ht="13.5">
      <c r="A13" s="23" t="s">
        <v>38</v>
      </c>
      <c r="B13" s="29"/>
      <c r="C13" s="6">
        <v>4079780</v>
      </c>
      <c r="D13" s="6"/>
      <c r="E13" s="7">
        <v>6095910</v>
      </c>
      <c r="F13" s="8">
        <v>6095910</v>
      </c>
      <c r="G13" s="8">
        <v>378029</v>
      </c>
      <c r="H13" s="8">
        <v>332198</v>
      </c>
      <c r="I13" s="8">
        <v>282629</v>
      </c>
      <c r="J13" s="8">
        <v>992856</v>
      </c>
      <c r="K13" s="8">
        <v>321068</v>
      </c>
      <c r="L13" s="8">
        <v>317392</v>
      </c>
      <c r="M13" s="8">
        <v>313690</v>
      </c>
      <c r="N13" s="8">
        <v>952150</v>
      </c>
      <c r="O13" s="8">
        <v>362744</v>
      </c>
      <c r="P13" s="8">
        <v>344316</v>
      </c>
      <c r="Q13" s="8">
        <v>380641</v>
      </c>
      <c r="R13" s="8">
        <v>1087701</v>
      </c>
      <c r="S13" s="8"/>
      <c r="T13" s="8"/>
      <c r="U13" s="8"/>
      <c r="V13" s="8"/>
      <c r="W13" s="8">
        <v>3032707</v>
      </c>
      <c r="X13" s="8">
        <v>4571910</v>
      </c>
      <c r="Y13" s="8">
        <v>-1539203</v>
      </c>
      <c r="Z13" s="2">
        <v>-33.67</v>
      </c>
      <c r="AA13" s="6">
        <v>6095910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>
        <v>621168</v>
      </c>
      <c r="N14" s="8">
        <v>621168</v>
      </c>
      <c r="O14" s="8"/>
      <c r="P14" s="8"/>
      <c r="Q14" s="8">
        <v>5305425</v>
      </c>
      <c r="R14" s="8">
        <v>5305425</v>
      </c>
      <c r="S14" s="8"/>
      <c r="T14" s="8"/>
      <c r="U14" s="8"/>
      <c r="V14" s="8"/>
      <c r="W14" s="8">
        <v>5926593</v>
      </c>
      <c r="X14" s="8"/>
      <c r="Y14" s="8">
        <v>5926593</v>
      </c>
      <c r="Z14" s="2"/>
      <c r="AA14" s="6"/>
    </row>
    <row r="15" spans="1:27" ht="13.5">
      <c r="A15" s="23" t="s">
        <v>40</v>
      </c>
      <c r="B15" s="29"/>
      <c r="C15" s="6">
        <v>94581388</v>
      </c>
      <c r="D15" s="6"/>
      <c r="E15" s="7">
        <v>76125676</v>
      </c>
      <c r="F15" s="8">
        <v>76125676</v>
      </c>
      <c r="G15" s="8">
        <v>1545829</v>
      </c>
      <c r="H15" s="8">
        <v>1724319</v>
      </c>
      <c r="I15" s="8">
        <v>1044273</v>
      </c>
      <c r="J15" s="8">
        <v>4314421</v>
      </c>
      <c r="K15" s="8">
        <v>1514799</v>
      </c>
      <c r="L15" s="8">
        <v>1446068</v>
      </c>
      <c r="M15" s="8">
        <v>1416828</v>
      </c>
      <c r="N15" s="8">
        <v>4377695</v>
      </c>
      <c r="O15" s="8">
        <v>1385186</v>
      </c>
      <c r="P15" s="8">
        <v>1264737</v>
      </c>
      <c r="Q15" s="8">
        <v>1064460</v>
      </c>
      <c r="R15" s="8">
        <v>3714383</v>
      </c>
      <c r="S15" s="8"/>
      <c r="T15" s="8"/>
      <c r="U15" s="8"/>
      <c r="V15" s="8"/>
      <c r="W15" s="8">
        <v>12406499</v>
      </c>
      <c r="X15" s="8">
        <v>57094209</v>
      </c>
      <c r="Y15" s="8">
        <v>-44687710</v>
      </c>
      <c r="Z15" s="2">
        <v>-78.27</v>
      </c>
      <c r="AA15" s="6">
        <v>76125676</v>
      </c>
    </row>
    <row r="16" spans="1:27" ht="13.5">
      <c r="A16" s="23" t="s">
        <v>41</v>
      </c>
      <c r="B16" s="29"/>
      <c r="C16" s="6">
        <v>2322083</v>
      </c>
      <c r="D16" s="6"/>
      <c r="E16" s="7">
        <v>3515785</v>
      </c>
      <c r="F16" s="8">
        <v>3515785</v>
      </c>
      <c r="G16" s="8">
        <v>304791</v>
      </c>
      <c r="H16" s="8">
        <v>254436</v>
      </c>
      <c r="I16" s="8">
        <v>250429</v>
      </c>
      <c r="J16" s="8">
        <v>809656</v>
      </c>
      <c r="K16" s="8">
        <v>328826</v>
      </c>
      <c r="L16" s="8">
        <v>298351</v>
      </c>
      <c r="M16" s="8">
        <v>126868</v>
      </c>
      <c r="N16" s="8">
        <v>754045</v>
      </c>
      <c r="O16" s="8">
        <v>322002</v>
      </c>
      <c r="P16" s="8">
        <v>229454</v>
      </c>
      <c r="Q16" s="8">
        <v>214587</v>
      </c>
      <c r="R16" s="8">
        <v>766043</v>
      </c>
      <c r="S16" s="8"/>
      <c r="T16" s="8"/>
      <c r="U16" s="8"/>
      <c r="V16" s="8"/>
      <c r="W16" s="8">
        <v>2329744</v>
      </c>
      <c r="X16" s="8">
        <v>2636793</v>
      </c>
      <c r="Y16" s="8">
        <v>-307049</v>
      </c>
      <c r="Z16" s="2">
        <v>-11.64</v>
      </c>
      <c r="AA16" s="6">
        <v>3515785</v>
      </c>
    </row>
    <row r="17" spans="1:27" ht="13.5">
      <c r="A17" s="23" t="s">
        <v>42</v>
      </c>
      <c r="B17" s="29"/>
      <c r="C17" s="6">
        <v>11140288</v>
      </c>
      <c r="D17" s="6"/>
      <c r="E17" s="7">
        <v>8848100</v>
      </c>
      <c r="F17" s="8">
        <v>8848100</v>
      </c>
      <c r="G17" s="8"/>
      <c r="H17" s="8">
        <v>-886108</v>
      </c>
      <c r="I17" s="8">
        <v>3568781</v>
      </c>
      <c r="J17" s="8">
        <v>2682673</v>
      </c>
      <c r="K17" s="8"/>
      <c r="L17" s="8">
        <v>4573884</v>
      </c>
      <c r="M17" s="8"/>
      <c r="N17" s="8">
        <v>4573884</v>
      </c>
      <c r="O17" s="8"/>
      <c r="P17" s="8">
        <v>5705</v>
      </c>
      <c r="Q17" s="8">
        <v>720</v>
      </c>
      <c r="R17" s="8">
        <v>6425</v>
      </c>
      <c r="S17" s="8"/>
      <c r="T17" s="8"/>
      <c r="U17" s="8"/>
      <c r="V17" s="8"/>
      <c r="W17" s="8">
        <v>7262982</v>
      </c>
      <c r="X17" s="8">
        <v>6636069</v>
      </c>
      <c r="Y17" s="8">
        <v>626913</v>
      </c>
      <c r="Z17" s="2">
        <v>9.45</v>
      </c>
      <c r="AA17" s="6">
        <v>8848100</v>
      </c>
    </row>
    <row r="18" spans="1:27" ht="13.5">
      <c r="A18" s="23" t="s">
        <v>43</v>
      </c>
      <c r="B18" s="29"/>
      <c r="C18" s="6">
        <v>460258433</v>
      </c>
      <c r="D18" s="6"/>
      <c r="E18" s="7">
        <v>605092063</v>
      </c>
      <c r="F18" s="8">
        <v>708173045</v>
      </c>
      <c r="G18" s="8"/>
      <c r="H18" s="8">
        <v>1748729</v>
      </c>
      <c r="I18" s="8">
        <v>62491000</v>
      </c>
      <c r="J18" s="8">
        <v>64239729</v>
      </c>
      <c r="K18" s="8">
        <v>1462430</v>
      </c>
      <c r="L18" s="8">
        <v>946387</v>
      </c>
      <c r="M18" s="8">
        <v>49993000</v>
      </c>
      <c r="N18" s="8">
        <v>52401817</v>
      </c>
      <c r="O18" s="8">
        <v>296649</v>
      </c>
      <c r="P18" s="8">
        <v>166917469</v>
      </c>
      <c r="Q18" s="8">
        <v>3873411</v>
      </c>
      <c r="R18" s="8">
        <v>171087529</v>
      </c>
      <c r="S18" s="8"/>
      <c r="T18" s="8"/>
      <c r="U18" s="8"/>
      <c r="V18" s="8"/>
      <c r="W18" s="8">
        <v>287729075</v>
      </c>
      <c r="X18" s="8">
        <v>298611021</v>
      </c>
      <c r="Y18" s="8">
        <v>-10881946</v>
      </c>
      <c r="Z18" s="2">
        <v>-3.64</v>
      </c>
      <c r="AA18" s="6">
        <v>708173045</v>
      </c>
    </row>
    <row r="19" spans="1:27" ht="13.5">
      <c r="A19" s="23" t="s">
        <v>44</v>
      </c>
      <c r="B19" s="29"/>
      <c r="C19" s="6">
        <v>79410929</v>
      </c>
      <c r="D19" s="6"/>
      <c r="E19" s="7">
        <v>138102049</v>
      </c>
      <c r="F19" s="26">
        <v>85440144</v>
      </c>
      <c r="G19" s="26">
        <v>6481240</v>
      </c>
      <c r="H19" s="26">
        <v>7255807</v>
      </c>
      <c r="I19" s="26">
        <v>7280196</v>
      </c>
      <c r="J19" s="26">
        <v>21017243</v>
      </c>
      <c r="K19" s="26">
        <v>5732788</v>
      </c>
      <c r="L19" s="26">
        <v>5672891</v>
      </c>
      <c r="M19" s="26">
        <v>5194253</v>
      </c>
      <c r="N19" s="26">
        <v>16599932</v>
      </c>
      <c r="O19" s="26">
        <v>4886256</v>
      </c>
      <c r="P19" s="26">
        <v>6415269</v>
      </c>
      <c r="Q19" s="26">
        <v>3980558</v>
      </c>
      <c r="R19" s="26">
        <v>15282083</v>
      </c>
      <c r="S19" s="26"/>
      <c r="T19" s="26"/>
      <c r="U19" s="26"/>
      <c r="V19" s="26"/>
      <c r="W19" s="26">
        <v>52899258</v>
      </c>
      <c r="X19" s="26">
        <v>63926730</v>
      </c>
      <c r="Y19" s="26">
        <v>-11027472</v>
      </c>
      <c r="Z19" s="27">
        <v>-17.25</v>
      </c>
      <c r="AA19" s="28">
        <v>85440144</v>
      </c>
    </row>
    <row r="20" spans="1:27" ht="13.5">
      <c r="A20" s="23" t="s">
        <v>45</v>
      </c>
      <c r="B20" s="29"/>
      <c r="C20" s="6">
        <v>33978</v>
      </c>
      <c r="D20" s="6"/>
      <c r="E20" s="7"/>
      <c r="F20" s="8"/>
      <c r="G20" s="8">
        <v>25063</v>
      </c>
      <c r="H20" s="8"/>
      <c r="I20" s="30"/>
      <c r="J20" s="8">
        <v>25063</v>
      </c>
      <c r="K20" s="8">
        <v>-25063</v>
      </c>
      <c r="L20" s="8">
        <v>382</v>
      </c>
      <c r="M20" s="8">
        <v>600</v>
      </c>
      <c r="N20" s="8">
        <v>-24081</v>
      </c>
      <c r="O20" s="8">
        <v>382</v>
      </c>
      <c r="P20" s="30"/>
      <c r="Q20" s="8">
        <v>382</v>
      </c>
      <c r="R20" s="8">
        <v>764</v>
      </c>
      <c r="S20" s="8"/>
      <c r="T20" s="8"/>
      <c r="U20" s="8"/>
      <c r="V20" s="8"/>
      <c r="W20" s="30">
        <v>1746</v>
      </c>
      <c r="X20" s="8"/>
      <c r="Y20" s="8">
        <v>1746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1904806975</v>
      </c>
      <c r="D21" s="33">
        <f t="shared" si="0"/>
        <v>0</v>
      </c>
      <c r="E21" s="34">
        <f t="shared" si="0"/>
        <v>2203433630</v>
      </c>
      <c r="F21" s="35">
        <f t="shared" si="0"/>
        <v>2282734497</v>
      </c>
      <c r="G21" s="35">
        <f t="shared" si="0"/>
        <v>104431625</v>
      </c>
      <c r="H21" s="35">
        <f t="shared" si="0"/>
        <v>132686620</v>
      </c>
      <c r="I21" s="35">
        <f t="shared" si="0"/>
        <v>185669012</v>
      </c>
      <c r="J21" s="35">
        <f t="shared" si="0"/>
        <v>422787257</v>
      </c>
      <c r="K21" s="35">
        <f t="shared" si="0"/>
        <v>121016079</v>
      </c>
      <c r="L21" s="35">
        <f t="shared" si="0"/>
        <v>124674075</v>
      </c>
      <c r="M21" s="35">
        <f t="shared" si="0"/>
        <v>170129505</v>
      </c>
      <c r="N21" s="35">
        <f t="shared" si="0"/>
        <v>415819659</v>
      </c>
      <c r="O21" s="35">
        <f t="shared" si="0"/>
        <v>117384029</v>
      </c>
      <c r="P21" s="35">
        <f t="shared" si="0"/>
        <v>285879262</v>
      </c>
      <c r="Q21" s="35">
        <f t="shared" si="0"/>
        <v>126247740</v>
      </c>
      <c r="R21" s="35">
        <f t="shared" si="0"/>
        <v>529511031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1368117947</v>
      </c>
      <c r="X21" s="35">
        <f t="shared" si="0"/>
        <v>1479378480</v>
      </c>
      <c r="Y21" s="35">
        <f t="shared" si="0"/>
        <v>-111260533</v>
      </c>
      <c r="Z21" s="36">
        <f>+IF(X21&lt;&gt;0,+(Y21/X21)*100,0)</f>
        <v>-7.520761894549121</v>
      </c>
      <c r="AA21" s="33">
        <f>SUM(AA5:AA20)</f>
        <v>2282734497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518622973</v>
      </c>
      <c r="D24" s="6"/>
      <c r="E24" s="7">
        <v>597372068</v>
      </c>
      <c r="F24" s="8">
        <v>601313800</v>
      </c>
      <c r="G24" s="8">
        <v>39933057</v>
      </c>
      <c r="H24" s="8">
        <v>38126466</v>
      </c>
      <c r="I24" s="8">
        <v>41970414</v>
      </c>
      <c r="J24" s="8">
        <v>120029937</v>
      </c>
      <c r="K24" s="8">
        <v>41187214</v>
      </c>
      <c r="L24" s="8">
        <v>64425606</v>
      </c>
      <c r="M24" s="8">
        <v>40999234</v>
      </c>
      <c r="N24" s="8">
        <v>146612054</v>
      </c>
      <c r="O24" s="8">
        <v>43512586</v>
      </c>
      <c r="P24" s="8">
        <v>42384974</v>
      </c>
      <c r="Q24" s="8">
        <v>40921844</v>
      </c>
      <c r="R24" s="8">
        <v>126819404</v>
      </c>
      <c r="S24" s="8"/>
      <c r="T24" s="8"/>
      <c r="U24" s="8"/>
      <c r="V24" s="8"/>
      <c r="W24" s="8">
        <v>393461395</v>
      </c>
      <c r="X24" s="8">
        <v>450727235</v>
      </c>
      <c r="Y24" s="8">
        <v>-57265840</v>
      </c>
      <c r="Z24" s="2">
        <v>-12.71</v>
      </c>
      <c r="AA24" s="6">
        <v>601313800</v>
      </c>
    </row>
    <row r="25" spans="1:27" ht="13.5">
      <c r="A25" s="25" t="s">
        <v>49</v>
      </c>
      <c r="B25" s="24"/>
      <c r="C25" s="6">
        <v>22017243</v>
      </c>
      <c r="D25" s="6"/>
      <c r="E25" s="7">
        <v>23942803</v>
      </c>
      <c r="F25" s="8">
        <v>23942803</v>
      </c>
      <c r="G25" s="8">
        <v>1864448</v>
      </c>
      <c r="H25" s="8">
        <v>1871859</v>
      </c>
      <c r="I25" s="8">
        <v>1910556</v>
      </c>
      <c r="J25" s="8">
        <v>5646863</v>
      </c>
      <c r="K25" s="8">
        <v>1900222</v>
      </c>
      <c r="L25" s="8">
        <v>1900222</v>
      </c>
      <c r="M25" s="8">
        <v>1900222</v>
      </c>
      <c r="N25" s="8">
        <v>5700666</v>
      </c>
      <c r="O25" s="8">
        <v>1900220</v>
      </c>
      <c r="P25" s="8">
        <v>1700746</v>
      </c>
      <c r="Q25" s="8">
        <v>1773878</v>
      </c>
      <c r="R25" s="8">
        <v>5374844</v>
      </c>
      <c r="S25" s="8"/>
      <c r="T25" s="8"/>
      <c r="U25" s="8"/>
      <c r="V25" s="8"/>
      <c r="W25" s="8">
        <v>16722373</v>
      </c>
      <c r="X25" s="8">
        <v>17957106</v>
      </c>
      <c r="Y25" s="8">
        <v>-1234733</v>
      </c>
      <c r="Z25" s="2">
        <v>-6.88</v>
      </c>
      <c r="AA25" s="6">
        <v>23942803</v>
      </c>
    </row>
    <row r="26" spans="1:27" ht="13.5">
      <c r="A26" s="25" t="s">
        <v>50</v>
      </c>
      <c r="B26" s="24"/>
      <c r="C26" s="6">
        <v>97346862</v>
      </c>
      <c r="D26" s="6"/>
      <c r="E26" s="7">
        <v>71386200</v>
      </c>
      <c r="F26" s="8">
        <v>71386200</v>
      </c>
      <c r="G26" s="8">
        <v>1528420</v>
      </c>
      <c r="H26" s="8">
        <v>3340121</v>
      </c>
      <c r="I26" s="8">
        <v>173862</v>
      </c>
      <c r="J26" s="8">
        <v>5042403</v>
      </c>
      <c r="K26" s="8">
        <v>1803127</v>
      </c>
      <c r="L26" s="8">
        <v>1561282</v>
      </c>
      <c r="M26" s="8">
        <v>416681</v>
      </c>
      <c r="N26" s="8">
        <v>3781090</v>
      </c>
      <c r="O26" s="8">
        <v>347517</v>
      </c>
      <c r="P26" s="8">
        <v>2200482</v>
      </c>
      <c r="Q26" s="8">
        <v>1548693</v>
      </c>
      <c r="R26" s="8">
        <v>4096692</v>
      </c>
      <c r="S26" s="8"/>
      <c r="T26" s="8"/>
      <c r="U26" s="8"/>
      <c r="V26" s="8"/>
      <c r="W26" s="8">
        <v>12920185</v>
      </c>
      <c r="X26" s="8">
        <v>21340188</v>
      </c>
      <c r="Y26" s="8">
        <v>-8420003</v>
      </c>
      <c r="Z26" s="2">
        <v>-39.46</v>
      </c>
      <c r="AA26" s="6">
        <v>71386200</v>
      </c>
    </row>
    <row r="27" spans="1:27" ht="13.5">
      <c r="A27" s="25" t="s">
        <v>51</v>
      </c>
      <c r="B27" s="24"/>
      <c r="C27" s="6">
        <v>142899558</v>
      </c>
      <c r="D27" s="6"/>
      <c r="E27" s="7">
        <v>162816890</v>
      </c>
      <c r="F27" s="8">
        <v>162816890</v>
      </c>
      <c r="G27" s="8">
        <v>13568114</v>
      </c>
      <c r="H27" s="8">
        <v>13568114</v>
      </c>
      <c r="I27" s="8">
        <v>13569124</v>
      </c>
      <c r="J27" s="8">
        <v>40705352</v>
      </c>
      <c r="K27" s="8">
        <v>13568114</v>
      </c>
      <c r="L27" s="8">
        <v>13568425</v>
      </c>
      <c r="M27" s="8"/>
      <c r="N27" s="8">
        <v>27136539</v>
      </c>
      <c r="O27" s="8">
        <v>27136228</v>
      </c>
      <c r="P27" s="8">
        <v>13568114</v>
      </c>
      <c r="Q27" s="8">
        <v>13533057</v>
      </c>
      <c r="R27" s="8">
        <v>54237399</v>
      </c>
      <c r="S27" s="8"/>
      <c r="T27" s="8"/>
      <c r="U27" s="8"/>
      <c r="V27" s="8"/>
      <c r="W27" s="8">
        <v>122079290</v>
      </c>
      <c r="X27" s="8">
        <v>122111244</v>
      </c>
      <c r="Y27" s="8">
        <v>-31954</v>
      </c>
      <c r="Z27" s="2">
        <v>-0.03</v>
      </c>
      <c r="AA27" s="6">
        <v>162816890</v>
      </c>
    </row>
    <row r="28" spans="1:27" ht="13.5">
      <c r="A28" s="25" t="s">
        <v>52</v>
      </c>
      <c r="B28" s="24"/>
      <c r="C28" s="6">
        <v>42264368</v>
      </c>
      <c r="D28" s="6"/>
      <c r="E28" s="7">
        <v>36143780</v>
      </c>
      <c r="F28" s="8">
        <v>34873400</v>
      </c>
      <c r="G28" s="8"/>
      <c r="H28" s="8">
        <v>736</v>
      </c>
      <c r="I28" s="8"/>
      <c r="J28" s="8">
        <v>736</v>
      </c>
      <c r="K28" s="8">
        <v>-736</v>
      </c>
      <c r="L28" s="8"/>
      <c r="M28" s="8">
        <v>17305739</v>
      </c>
      <c r="N28" s="8">
        <v>17305003</v>
      </c>
      <c r="O28" s="8"/>
      <c r="P28" s="8"/>
      <c r="Q28" s="8"/>
      <c r="R28" s="8"/>
      <c r="S28" s="8"/>
      <c r="T28" s="8"/>
      <c r="U28" s="8"/>
      <c r="V28" s="8"/>
      <c r="W28" s="8">
        <v>17305739</v>
      </c>
      <c r="X28" s="8">
        <v>17436700</v>
      </c>
      <c r="Y28" s="8">
        <v>-130961</v>
      </c>
      <c r="Z28" s="2">
        <v>-0.75</v>
      </c>
      <c r="AA28" s="6">
        <v>34873400</v>
      </c>
    </row>
    <row r="29" spans="1:27" ht="13.5">
      <c r="A29" s="25" t="s">
        <v>53</v>
      </c>
      <c r="B29" s="24"/>
      <c r="C29" s="6">
        <v>428852191</v>
      </c>
      <c r="D29" s="6"/>
      <c r="E29" s="7">
        <v>498974880</v>
      </c>
      <c r="F29" s="8">
        <v>494974880</v>
      </c>
      <c r="G29" s="8"/>
      <c r="H29" s="8">
        <v>62455435</v>
      </c>
      <c r="I29" s="8">
        <v>59496639</v>
      </c>
      <c r="J29" s="8">
        <v>121952074</v>
      </c>
      <c r="K29" s="8">
        <v>35488058</v>
      </c>
      <c r="L29" s="8">
        <v>35984637</v>
      </c>
      <c r="M29" s="8">
        <v>35005143</v>
      </c>
      <c r="N29" s="8">
        <v>106477838</v>
      </c>
      <c r="O29" s="8">
        <v>33840266</v>
      </c>
      <c r="P29" s="8">
        <v>36047425</v>
      </c>
      <c r="Q29" s="8">
        <v>33565741</v>
      </c>
      <c r="R29" s="8">
        <v>103453432</v>
      </c>
      <c r="S29" s="8"/>
      <c r="T29" s="8"/>
      <c r="U29" s="8"/>
      <c r="V29" s="8"/>
      <c r="W29" s="8">
        <v>331883344</v>
      </c>
      <c r="X29" s="8">
        <v>370789585</v>
      </c>
      <c r="Y29" s="8">
        <v>-38906241</v>
      </c>
      <c r="Z29" s="2">
        <v>-10.49</v>
      </c>
      <c r="AA29" s="6">
        <v>494974880</v>
      </c>
    </row>
    <row r="30" spans="1:27" ht="13.5">
      <c r="A30" s="25" t="s">
        <v>54</v>
      </c>
      <c r="B30" s="24"/>
      <c r="C30" s="6">
        <v>49719632</v>
      </c>
      <c r="D30" s="6"/>
      <c r="E30" s="7">
        <v>38860876</v>
      </c>
      <c r="F30" s="8">
        <v>65711473</v>
      </c>
      <c r="G30" s="8">
        <v>469453</v>
      </c>
      <c r="H30" s="8">
        <v>2648120</v>
      </c>
      <c r="I30" s="8">
        <v>3697291</v>
      </c>
      <c r="J30" s="8">
        <v>6814864</v>
      </c>
      <c r="K30" s="8">
        <v>2758795</v>
      </c>
      <c r="L30" s="8">
        <v>2537532</v>
      </c>
      <c r="M30" s="8">
        <v>3020722</v>
      </c>
      <c r="N30" s="8">
        <v>8317049</v>
      </c>
      <c r="O30" s="8">
        <v>2846410</v>
      </c>
      <c r="P30" s="8">
        <v>5976848</v>
      </c>
      <c r="Q30" s="8">
        <v>18756916</v>
      </c>
      <c r="R30" s="8">
        <v>27580174</v>
      </c>
      <c r="S30" s="8"/>
      <c r="T30" s="8"/>
      <c r="U30" s="8"/>
      <c r="V30" s="8"/>
      <c r="W30" s="8">
        <v>42712087</v>
      </c>
      <c r="X30" s="8">
        <v>49283439</v>
      </c>
      <c r="Y30" s="8">
        <v>-6571352</v>
      </c>
      <c r="Z30" s="2">
        <v>-13.33</v>
      </c>
      <c r="AA30" s="6">
        <v>65711473</v>
      </c>
    </row>
    <row r="31" spans="1:27" ht="13.5">
      <c r="A31" s="25" t="s">
        <v>55</v>
      </c>
      <c r="B31" s="24"/>
      <c r="C31" s="6">
        <v>430073299</v>
      </c>
      <c r="D31" s="6"/>
      <c r="E31" s="7">
        <v>641852316</v>
      </c>
      <c r="F31" s="8">
        <v>677244585</v>
      </c>
      <c r="G31" s="8">
        <v>6994233</v>
      </c>
      <c r="H31" s="8">
        <v>31565190</v>
      </c>
      <c r="I31" s="8">
        <v>34933086</v>
      </c>
      <c r="J31" s="8">
        <v>73492509</v>
      </c>
      <c r="K31" s="8">
        <v>32619224</v>
      </c>
      <c r="L31" s="8">
        <v>35719410</v>
      </c>
      <c r="M31" s="8">
        <v>48923481</v>
      </c>
      <c r="N31" s="8">
        <v>117262115</v>
      </c>
      <c r="O31" s="8">
        <v>12095244</v>
      </c>
      <c r="P31" s="8">
        <v>43690422</v>
      </c>
      <c r="Q31" s="8">
        <v>42634882</v>
      </c>
      <c r="R31" s="8">
        <v>98420548</v>
      </c>
      <c r="S31" s="8"/>
      <c r="T31" s="8"/>
      <c r="U31" s="8"/>
      <c r="V31" s="8"/>
      <c r="W31" s="8">
        <v>289175172</v>
      </c>
      <c r="X31" s="8">
        <v>496349741</v>
      </c>
      <c r="Y31" s="8">
        <v>-207174569</v>
      </c>
      <c r="Z31" s="2">
        <v>-41.74</v>
      </c>
      <c r="AA31" s="6">
        <v>677244585</v>
      </c>
    </row>
    <row r="32" spans="1:27" ht="13.5">
      <c r="A32" s="25" t="s">
        <v>43</v>
      </c>
      <c r="B32" s="24"/>
      <c r="C32" s="6">
        <v>65525472</v>
      </c>
      <c r="D32" s="6"/>
      <c r="E32" s="7">
        <v>69450380</v>
      </c>
      <c r="F32" s="8">
        <v>64908510</v>
      </c>
      <c r="G32" s="8">
        <v>1002186</v>
      </c>
      <c r="H32" s="8"/>
      <c r="I32" s="8">
        <v>1076152</v>
      </c>
      <c r="J32" s="8">
        <v>2078338</v>
      </c>
      <c r="K32" s="8">
        <v>5166585</v>
      </c>
      <c r="L32" s="8"/>
      <c r="M32" s="8">
        <v>13513001</v>
      </c>
      <c r="N32" s="8">
        <v>18679586</v>
      </c>
      <c r="O32" s="8"/>
      <c r="P32" s="8">
        <v>5724570</v>
      </c>
      <c r="Q32" s="8">
        <v>2354555</v>
      </c>
      <c r="R32" s="8">
        <v>8079125</v>
      </c>
      <c r="S32" s="8"/>
      <c r="T32" s="8"/>
      <c r="U32" s="8"/>
      <c r="V32" s="8"/>
      <c r="W32" s="8">
        <v>28837049</v>
      </c>
      <c r="X32" s="8">
        <v>48396393</v>
      </c>
      <c r="Y32" s="8">
        <v>-19559344</v>
      </c>
      <c r="Z32" s="2">
        <v>-40.41</v>
      </c>
      <c r="AA32" s="6">
        <v>64908510</v>
      </c>
    </row>
    <row r="33" spans="1:27" ht="13.5">
      <c r="A33" s="25" t="s">
        <v>56</v>
      </c>
      <c r="B33" s="24"/>
      <c r="C33" s="6">
        <v>119289274</v>
      </c>
      <c r="D33" s="6"/>
      <c r="E33" s="7">
        <v>128532741</v>
      </c>
      <c r="F33" s="8">
        <v>144374926</v>
      </c>
      <c r="G33" s="8">
        <v>3081510</v>
      </c>
      <c r="H33" s="8">
        <v>5618659</v>
      </c>
      <c r="I33" s="8">
        <v>14489571</v>
      </c>
      <c r="J33" s="8">
        <v>23189740</v>
      </c>
      <c r="K33" s="8">
        <v>15568937</v>
      </c>
      <c r="L33" s="8">
        <v>6600778</v>
      </c>
      <c r="M33" s="8">
        <v>14301627</v>
      </c>
      <c r="N33" s="8">
        <v>36471342</v>
      </c>
      <c r="O33" s="8">
        <v>8786049</v>
      </c>
      <c r="P33" s="8">
        <v>10427494</v>
      </c>
      <c r="Q33" s="8">
        <v>7379083</v>
      </c>
      <c r="R33" s="8">
        <v>26592626</v>
      </c>
      <c r="S33" s="8"/>
      <c r="T33" s="8"/>
      <c r="U33" s="8"/>
      <c r="V33" s="8"/>
      <c r="W33" s="8">
        <v>86253708</v>
      </c>
      <c r="X33" s="8">
        <v>107761935</v>
      </c>
      <c r="Y33" s="8">
        <v>-21508227</v>
      </c>
      <c r="Z33" s="2">
        <v>-19.96</v>
      </c>
      <c r="AA33" s="6">
        <v>144374926</v>
      </c>
    </row>
    <row r="34" spans="1:27" ht="13.5">
      <c r="A34" s="23" t="s">
        <v>57</v>
      </c>
      <c r="B34" s="29"/>
      <c r="C34" s="6">
        <v>8593378</v>
      </c>
      <c r="D34" s="6"/>
      <c r="E34" s="7">
        <v>674160</v>
      </c>
      <c r="F34" s="8">
        <v>674160</v>
      </c>
      <c r="G34" s="8">
        <v>47060</v>
      </c>
      <c r="H34" s="8">
        <v>18122</v>
      </c>
      <c r="I34" s="8"/>
      <c r="J34" s="8">
        <v>65182</v>
      </c>
      <c r="K34" s="8">
        <v>299</v>
      </c>
      <c r="L34" s="8"/>
      <c r="M34" s="8"/>
      <c r="N34" s="8">
        <v>299</v>
      </c>
      <c r="O34" s="8">
        <v>-47359</v>
      </c>
      <c r="P34" s="8"/>
      <c r="Q34" s="8"/>
      <c r="R34" s="8">
        <v>-47359</v>
      </c>
      <c r="S34" s="8"/>
      <c r="T34" s="8"/>
      <c r="U34" s="8"/>
      <c r="V34" s="8"/>
      <c r="W34" s="8">
        <v>18122</v>
      </c>
      <c r="X34" s="8">
        <v>505620</v>
      </c>
      <c r="Y34" s="8">
        <v>-487498</v>
      </c>
      <c r="Z34" s="2">
        <v>-96.42</v>
      </c>
      <c r="AA34" s="6">
        <v>674160</v>
      </c>
    </row>
    <row r="35" spans="1:27" ht="12.75">
      <c r="A35" s="40" t="s">
        <v>58</v>
      </c>
      <c r="B35" s="32"/>
      <c r="C35" s="33">
        <f aca="true" t="shared" si="1" ref="C35:Y35">SUM(C24:C34)</f>
        <v>1925204250</v>
      </c>
      <c r="D35" s="33">
        <f>SUM(D24:D34)</f>
        <v>0</v>
      </c>
      <c r="E35" s="34">
        <f t="shared" si="1"/>
        <v>2270007094</v>
      </c>
      <c r="F35" s="35">
        <f t="shared" si="1"/>
        <v>2342221627</v>
      </c>
      <c r="G35" s="35">
        <f t="shared" si="1"/>
        <v>68488481</v>
      </c>
      <c r="H35" s="35">
        <f t="shared" si="1"/>
        <v>159212822</v>
      </c>
      <c r="I35" s="35">
        <f t="shared" si="1"/>
        <v>171316695</v>
      </c>
      <c r="J35" s="35">
        <f t="shared" si="1"/>
        <v>399017998</v>
      </c>
      <c r="K35" s="35">
        <f t="shared" si="1"/>
        <v>150059839</v>
      </c>
      <c r="L35" s="35">
        <f t="shared" si="1"/>
        <v>162297892</v>
      </c>
      <c r="M35" s="35">
        <f t="shared" si="1"/>
        <v>175385850</v>
      </c>
      <c r="N35" s="35">
        <f t="shared" si="1"/>
        <v>487743581</v>
      </c>
      <c r="O35" s="35">
        <f t="shared" si="1"/>
        <v>130417161</v>
      </c>
      <c r="P35" s="35">
        <f t="shared" si="1"/>
        <v>161721075</v>
      </c>
      <c r="Q35" s="35">
        <f t="shared" si="1"/>
        <v>162468649</v>
      </c>
      <c r="R35" s="35">
        <f t="shared" si="1"/>
        <v>454606885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1341368464</v>
      </c>
      <c r="X35" s="35">
        <f t="shared" si="1"/>
        <v>1702659186</v>
      </c>
      <c r="Y35" s="35">
        <f t="shared" si="1"/>
        <v>-361290722</v>
      </c>
      <c r="Z35" s="36">
        <f>+IF(X35&lt;&gt;0,+(Y35/X35)*100,0)</f>
        <v>-21.219203759078063</v>
      </c>
      <c r="AA35" s="33">
        <f>SUM(AA24:AA34)</f>
        <v>2342221627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-20397275</v>
      </c>
      <c r="D37" s="46">
        <f>+D21-D35</f>
        <v>0</v>
      </c>
      <c r="E37" s="47">
        <f t="shared" si="2"/>
        <v>-66573464</v>
      </c>
      <c r="F37" s="48">
        <f t="shared" si="2"/>
        <v>-59487130</v>
      </c>
      <c r="G37" s="48">
        <f t="shared" si="2"/>
        <v>35943144</v>
      </c>
      <c r="H37" s="48">
        <f t="shared" si="2"/>
        <v>-26526202</v>
      </c>
      <c r="I37" s="48">
        <f t="shared" si="2"/>
        <v>14352317</v>
      </c>
      <c r="J37" s="48">
        <f t="shared" si="2"/>
        <v>23769259</v>
      </c>
      <c r="K37" s="48">
        <f t="shared" si="2"/>
        <v>-29043760</v>
      </c>
      <c r="L37" s="48">
        <f t="shared" si="2"/>
        <v>-37623817</v>
      </c>
      <c r="M37" s="48">
        <f t="shared" si="2"/>
        <v>-5256345</v>
      </c>
      <c r="N37" s="48">
        <f t="shared" si="2"/>
        <v>-71923922</v>
      </c>
      <c r="O37" s="48">
        <f t="shared" si="2"/>
        <v>-13033132</v>
      </c>
      <c r="P37" s="48">
        <f t="shared" si="2"/>
        <v>124158187</v>
      </c>
      <c r="Q37" s="48">
        <f t="shared" si="2"/>
        <v>-36220909</v>
      </c>
      <c r="R37" s="48">
        <f t="shared" si="2"/>
        <v>74904146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26749483</v>
      </c>
      <c r="X37" s="48">
        <f>IF(F21=F35,0,X21-X35)</f>
        <v>-223280706</v>
      </c>
      <c r="Y37" s="48">
        <f t="shared" si="2"/>
        <v>250030189</v>
      </c>
      <c r="Z37" s="49">
        <f>+IF(X37&lt;&gt;0,+(Y37/X37)*100,0)</f>
        <v>-111.98020352013755</v>
      </c>
      <c r="AA37" s="46">
        <f>+AA21-AA35</f>
        <v>-59487130</v>
      </c>
    </row>
    <row r="38" spans="1:27" ht="22.5" customHeight="1">
      <c r="A38" s="50" t="s">
        <v>60</v>
      </c>
      <c r="B38" s="29"/>
      <c r="C38" s="6">
        <v>114410248</v>
      </c>
      <c r="D38" s="6"/>
      <c r="E38" s="7">
        <v>62478891</v>
      </c>
      <c r="F38" s="8">
        <v>69219008</v>
      </c>
      <c r="G38" s="8"/>
      <c r="H38" s="8"/>
      <c r="I38" s="8"/>
      <c r="J38" s="8"/>
      <c r="K38" s="8"/>
      <c r="L38" s="8"/>
      <c r="M38" s="8"/>
      <c r="N38" s="8"/>
      <c r="O38" s="8"/>
      <c r="P38" s="8">
        <v>12230987</v>
      </c>
      <c r="Q38" s="8"/>
      <c r="R38" s="8">
        <v>12230987</v>
      </c>
      <c r="S38" s="8"/>
      <c r="T38" s="8"/>
      <c r="U38" s="8"/>
      <c r="V38" s="8"/>
      <c r="W38" s="8">
        <v>12230987</v>
      </c>
      <c r="X38" s="8">
        <v>12825993</v>
      </c>
      <c r="Y38" s="8">
        <v>-595006</v>
      </c>
      <c r="Z38" s="2">
        <v>-4.64</v>
      </c>
      <c r="AA38" s="6">
        <v>69219008</v>
      </c>
    </row>
    <row r="39" spans="1:27" ht="57" customHeight="1">
      <c r="A39" s="50" t="s">
        <v>61</v>
      </c>
      <c r="B39" s="29"/>
      <c r="C39" s="28">
        <v>13260027</v>
      </c>
      <c r="D39" s="28"/>
      <c r="E39" s="7">
        <v>13516000</v>
      </c>
      <c r="F39" s="26">
        <v>13516000</v>
      </c>
      <c r="G39" s="26">
        <v>722358</v>
      </c>
      <c r="H39" s="26">
        <v>2475042</v>
      </c>
      <c r="I39" s="26">
        <v>898026</v>
      </c>
      <c r="J39" s="26">
        <v>4095426</v>
      </c>
      <c r="K39" s="26">
        <v>1355384</v>
      </c>
      <c r="L39" s="26">
        <v>1389314</v>
      </c>
      <c r="M39" s="26">
        <v>836939</v>
      </c>
      <c r="N39" s="26">
        <v>3581637</v>
      </c>
      <c r="O39" s="26">
        <v>346790</v>
      </c>
      <c r="P39" s="26">
        <v>1725361</v>
      </c>
      <c r="Q39" s="26">
        <v>564122</v>
      </c>
      <c r="R39" s="26">
        <v>2636273</v>
      </c>
      <c r="S39" s="26"/>
      <c r="T39" s="26"/>
      <c r="U39" s="26"/>
      <c r="V39" s="26"/>
      <c r="W39" s="26">
        <v>10313336</v>
      </c>
      <c r="X39" s="26">
        <v>10136988</v>
      </c>
      <c r="Y39" s="26">
        <v>176348</v>
      </c>
      <c r="Z39" s="27">
        <v>1.74</v>
      </c>
      <c r="AA39" s="28">
        <v>13516000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107273000</v>
      </c>
      <c r="D41" s="56">
        <f>SUM(D37:D40)</f>
        <v>0</v>
      </c>
      <c r="E41" s="57">
        <f t="shared" si="3"/>
        <v>9421427</v>
      </c>
      <c r="F41" s="58">
        <f t="shared" si="3"/>
        <v>23247878</v>
      </c>
      <c r="G41" s="58">
        <f t="shared" si="3"/>
        <v>36665502</v>
      </c>
      <c r="H41" s="58">
        <f t="shared" si="3"/>
        <v>-24051160</v>
      </c>
      <c r="I41" s="58">
        <f t="shared" si="3"/>
        <v>15250343</v>
      </c>
      <c r="J41" s="58">
        <f t="shared" si="3"/>
        <v>27864685</v>
      </c>
      <c r="K41" s="58">
        <f t="shared" si="3"/>
        <v>-27688376</v>
      </c>
      <c r="L41" s="58">
        <f t="shared" si="3"/>
        <v>-36234503</v>
      </c>
      <c r="M41" s="58">
        <f t="shared" si="3"/>
        <v>-4419406</v>
      </c>
      <c r="N41" s="58">
        <f t="shared" si="3"/>
        <v>-68342285</v>
      </c>
      <c r="O41" s="58">
        <f t="shared" si="3"/>
        <v>-12686342</v>
      </c>
      <c r="P41" s="58">
        <f t="shared" si="3"/>
        <v>138114535</v>
      </c>
      <c r="Q41" s="58">
        <f t="shared" si="3"/>
        <v>-35656787</v>
      </c>
      <c r="R41" s="58">
        <f t="shared" si="3"/>
        <v>89771406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49293806</v>
      </c>
      <c r="X41" s="58">
        <f t="shared" si="3"/>
        <v>-200317725</v>
      </c>
      <c r="Y41" s="58">
        <f t="shared" si="3"/>
        <v>249611531</v>
      </c>
      <c r="Z41" s="59">
        <f>+IF(X41&lt;&gt;0,+(Y41/X41)*100,0)</f>
        <v>-124.60781041717601</v>
      </c>
      <c r="AA41" s="56">
        <f>SUM(AA37:AA40)</f>
        <v>23247878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107273000</v>
      </c>
      <c r="D43" s="64">
        <f>+D41-D42</f>
        <v>0</v>
      </c>
      <c r="E43" s="65">
        <f t="shared" si="4"/>
        <v>9421427</v>
      </c>
      <c r="F43" s="66">
        <f t="shared" si="4"/>
        <v>23247878</v>
      </c>
      <c r="G43" s="66">
        <f t="shared" si="4"/>
        <v>36665502</v>
      </c>
      <c r="H43" s="66">
        <f t="shared" si="4"/>
        <v>-24051160</v>
      </c>
      <c r="I43" s="66">
        <f t="shared" si="4"/>
        <v>15250343</v>
      </c>
      <c r="J43" s="66">
        <f t="shared" si="4"/>
        <v>27864685</v>
      </c>
      <c r="K43" s="66">
        <f t="shared" si="4"/>
        <v>-27688376</v>
      </c>
      <c r="L43" s="66">
        <f t="shared" si="4"/>
        <v>-36234503</v>
      </c>
      <c r="M43" s="66">
        <f t="shared" si="4"/>
        <v>-4419406</v>
      </c>
      <c r="N43" s="66">
        <f t="shared" si="4"/>
        <v>-68342285</v>
      </c>
      <c r="O43" s="66">
        <f t="shared" si="4"/>
        <v>-12686342</v>
      </c>
      <c r="P43" s="66">
        <f t="shared" si="4"/>
        <v>138114535</v>
      </c>
      <c r="Q43" s="66">
        <f t="shared" si="4"/>
        <v>-35656787</v>
      </c>
      <c r="R43" s="66">
        <f t="shared" si="4"/>
        <v>89771406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49293806</v>
      </c>
      <c r="X43" s="66">
        <f t="shared" si="4"/>
        <v>-200317725</v>
      </c>
      <c r="Y43" s="66">
        <f t="shared" si="4"/>
        <v>249611531</v>
      </c>
      <c r="Z43" s="67">
        <f>+IF(X43&lt;&gt;0,+(Y43/X43)*100,0)</f>
        <v>-124.60781041717601</v>
      </c>
      <c r="AA43" s="64">
        <f>+AA41-AA42</f>
        <v>23247878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107273000</v>
      </c>
      <c r="D45" s="56">
        <f>SUM(D43:D44)</f>
        <v>0</v>
      </c>
      <c r="E45" s="57">
        <f t="shared" si="5"/>
        <v>9421427</v>
      </c>
      <c r="F45" s="58">
        <f t="shared" si="5"/>
        <v>23247878</v>
      </c>
      <c r="G45" s="58">
        <f t="shared" si="5"/>
        <v>36665502</v>
      </c>
      <c r="H45" s="58">
        <f t="shared" si="5"/>
        <v>-24051160</v>
      </c>
      <c r="I45" s="58">
        <f t="shared" si="5"/>
        <v>15250343</v>
      </c>
      <c r="J45" s="58">
        <f t="shared" si="5"/>
        <v>27864685</v>
      </c>
      <c r="K45" s="58">
        <f t="shared" si="5"/>
        <v>-27688376</v>
      </c>
      <c r="L45" s="58">
        <f t="shared" si="5"/>
        <v>-36234503</v>
      </c>
      <c r="M45" s="58">
        <f t="shared" si="5"/>
        <v>-4419406</v>
      </c>
      <c r="N45" s="58">
        <f t="shared" si="5"/>
        <v>-68342285</v>
      </c>
      <c r="O45" s="58">
        <f t="shared" si="5"/>
        <v>-12686342</v>
      </c>
      <c r="P45" s="58">
        <f t="shared" si="5"/>
        <v>138114535</v>
      </c>
      <c r="Q45" s="58">
        <f t="shared" si="5"/>
        <v>-35656787</v>
      </c>
      <c r="R45" s="58">
        <f t="shared" si="5"/>
        <v>89771406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49293806</v>
      </c>
      <c r="X45" s="58">
        <f t="shared" si="5"/>
        <v>-200317725</v>
      </c>
      <c r="Y45" s="58">
        <f t="shared" si="5"/>
        <v>249611531</v>
      </c>
      <c r="Z45" s="59">
        <f>+IF(X45&lt;&gt;0,+(Y45/X45)*100,0)</f>
        <v>-124.60781041717601</v>
      </c>
      <c r="AA45" s="56">
        <f>SUM(AA43:AA44)</f>
        <v>23247878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107273000</v>
      </c>
      <c r="D47" s="71">
        <f>SUM(D45:D46)</f>
        <v>0</v>
      </c>
      <c r="E47" s="72">
        <f t="shared" si="6"/>
        <v>9421427</v>
      </c>
      <c r="F47" s="73">
        <f t="shared" si="6"/>
        <v>23247878</v>
      </c>
      <c r="G47" s="73">
        <f t="shared" si="6"/>
        <v>36665502</v>
      </c>
      <c r="H47" s="74">
        <f t="shared" si="6"/>
        <v>-24051160</v>
      </c>
      <c r="I47" s="74">
        <f t="shared" si="6"/>
        <v>15250343</v>
      </c>
      <c r="J47" s="74">
        <f t="shared" si="6"/>
        <v>27864685</v>
      </c>
      <c r="K47" s="74">
        <f t="shared" si="6"/>
        <v>-27688376</v>
      </c>
      <c r="L47" s="74">
        <f t="shared" si="6"/>
        <v>-36234503</v>
      </c>
      <c r="M47" s="73">
        <f t="shared" si="6"/>
        <v>-4419406</v>
      </c>
      <c r="N47" s="73">
        <f t="shared" si="6"/>
        <v>-68342285</v>
      </c>
      <c r="O47" s="74">
        <f t="shared" si="6"/>
        <v>-12686342</v>
      </c>
      <c r="P47" s="74">
        <f t="shared" si="6"/>
        <v>138114535</v>
      </c>
      <c r="Q47" s="74">
        <f t="shared" si="6"/>
        <v>-35656787</v>
      </c>
      <c r="R47" s="74">
        <f t="shared" si="6"/>
        <v>89771406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49293806</v>
      </c>
      <c r="X47" s="74">
        <f t="shared" si="6"/>
        <v>-200317725</v>
      </c>
      <c r="Y47" s="74">
        <f t="shared" si="6"/>
        <v>249611531</v>
      </c>
      <c r="Z47" s="75">
        <f>+IF(X47&lt;&gt;0,+(Y47/X47)*100,0)</f>
        <v>-124.60781041717601</v>
      </c>
      <c r="AA47" s="76">
        <f>SUM(AA45:AA46)</f>
        <v>23247878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856165256</v>
      </c>
      <c r="D5" s="6"/>
      <c r="E5" s="7">
        <v>886129548</v>
      </c>
      <c r="F5" s="8">
        <v>886129548</v>
      </c>
      <c r="G5" s="8">
        <v>75008239</v>
      </c>
      <c r="H5" s="8">
        <v>74942154</v>
      </c>
      <c r="I5" s="8">
        <v>73978688</v>
      </c>
      <c r="J5" s="8">
        <v>223929081</v>
      </c>
      <c r="K5" s="8">
        <v>74895777</v>
      </c>
      <c r="L5" s="8">
        <v>71822383</v>
      </c>
      <c r="M5" s="8">
        <v>74599262</v>
      </c>
      <c r="N5" s="8">
        <v>221317422</v>
      </c>
      <c r="O5" s="8">
        <v>74401885</v>
      </c>
      <c r="P5" s="8">
        <v>75061025</v>
      </c>
      <c r="Q5" s="8">
        <v>75251490</v>
      </c>
      <c r="R5" s="8">
        <v>224714400</v>
      </c>
      <c r="S5" s="8"/>
      <c r="T5" s="8"/>
      <c r="U5" s="8"/>
      <c r="V5" s="8"/>
      <c r="W5" s="8">
        <v>669960903</v>
      </c>
      <c r="X5" s="8">
        <v>664597152</v>
      </c>
      <c r="Y5" s="8">
        <v>5363751</v>
      </c>
      <c r="Z5" s="2">
        <v>0.81</v>
      </c>
      <c r="AA5" s="6">
        <v>886129548</v>
      </c>
    </row>
    <row r="6" spans="1:27" ht="13.5">
      <c r="A6" s="23" t="s">
        <v>32</v>
      </c>
      <c r="B6" s="24"/>
      <c r="C6" s="6">
        <v>2002611891</v>
      </c>
      <c r="D6" s="6"/>
      <c r="E6" s="7">
        <v>2171186887</v>
      </c>
      <c r="F6" s="8">
        <v>2321186887</v>
      </c>
      <c r="G6" s="8">
        <v>219550432</v>
      </c>
      <c r="H6" s="8">
        <v>278612225</v>
      </c>
      <c r="I6" s="8">
        <v>253821566</v>
      </c>
      <c r="J6" s="8">
        <v>751984223</v>
      </c>
      <c r="K6" s="8">
        <v>190380358</v>
      </c>
      <c r="L6" s="8">
        <v>182367823</v>
      </c>
      <c r="M6" s="8">
        <v>192262108</v>
      </c>
      <c r="N6" s="8">
        <v>565010289</v>
      </c>
      <c r="O6" s="8">
        <v>189773227</v>
      </c>
      <c r="P6" s="8">
        <v>196370591</v>
      </c>
      <c r="Q6" s="8">
        <v>196898524</v>
      </c>
      <c r="R6" s="8">
        <v>583042342</v>
      </c>
      <c r="S6" s="8"/>
      <c r="T6" s="8"/>
      <c r="U6" s="8"/>
      <c r="V6" s="8"/>
      <c r="W6" s="8">
        <v>1900036854</v>
      </c>
      <c r="X6" s="8">
        <v>1740890106</v>
      </c>
      <c r="Y6" s="8">
        <v>159146748</v>
      </c>
      <c r="Z6" s="2">
        <v>9.14</v>
      </c>
      <c r="AA6" s="6">
        <v>2321186887</v>
      </c>
    </row>
    <row r="7" spans="1:27" ht="13.5">
      <c r="A7" s="25" t="s">
        <v>33</v>
      </c>
      <c r="B7" s="24"/>
      <c r="C7" s="6">
        <v>1072259422</v>
      </c>
      <c r="D7" s="6"/>
      <c r="E7" s="7">
        <v>1096501143</v>
      </c>
      <c r="F7" s="8">
        <v>1096501143</v>
      </c>
      <c r="G7" s="8">
        <v>79372082</v>
      </c>
      <c r="H7" s="8">
        <v>105680244</v>
      </c>
      <c r="I7" s="8">
        <v>105736129</v>
      </c>
      <c r="J7" s="8">
        <v>290788455</v>
      </c>
      <c r="K7" s="8">
        <v>91340974</v>
      </c>
      <c r="L7" s="8">
        <v>86266593</v>
      </c>
      <c r="M7" s="8">
        <v>88723120</v>
      </c>
      <c r="N7" s="8">
        <v>266330687</v>
      </c>
      <c r="O7" s="8">
        <v>84955138</v>
      </c>
      <c r="P7" s="8">
        <v>79281414</v>
      </c>
      <c r="Q7" s="8">
        <v>66270460</v>
      </c>
      <c r="R7" s="8">
        <v>230507012</v>
      </c>
      <c r="S7" s="8"/>
      <c r="T7" s="8"/>
      <c r="U7" s="8"/>
      <c r="V7" s="8"/>
      <c r="W7" s="8">
        <v>787626154</v>
      </c>
      <c r="X7" s="8">
        <v>822375837</v>
      </c>
      <c r="Y7" s="8">
        <v>-34749683</v>
      </c>
      <c r="Z7" s="2">
        <v>-4.23</v>
      </c>
      <c r="AA7" s="6">
        <v>1096501143</v>
      </c>
    </row>
    <row r="8" spans="1:27" ht="13.5">
      <c r="A8" s="25" t="s">
        <v>34</v>
      </c>
      <c r="B8" s="24"/>
      <c r="C8" s="6">
        <v>299166858</v>
      </c>
      <c r="D8" s="6"/>
      <c r="E8" s="7">
        <v>298677808</v>
      </c>
      <c r="F8" s="8">
        <v>298677808</v>
      </c>
      <c r="G8" s="8">
        <v>22334869</v>
      </c>
      <c r="H8" s="8">
        <v>27818058</v>
      </c>
      <c r="I8" s="8">
        <v>25937678</v>
      </c>
      <c r="J8" s="8">
        <v>76090605</v>
      </c>
      <c r="K8" s="8">
        <v>25659398</v>
      </c>
      <c r="L8" s="8">
        <v>25650868</v>
      </c>
      <c r="M8" s="8">
        <v>25553394</v>
      </c>
      <c r="N8" s="8">
        <v>76863660</v>
      </c>
      <c r="O8" s="8">
        <v>25163787</v>
      </c>
      <c r="P8" s="8">
        <v>25334235</v>
      </c>
      <c r="Q8" s="8">
        <v>26820855</v>
      </c>
      <c r="R8" s="8">
        <v>77318877</v>
      </c>
      <c r="S8" s="8"/>
      <c r="T8" s="8"/>
      <c r="U8" s="8"/>
      <c r="V8" s="8"/>
      <c r="W8" s="8">
        <v>230273142</v>
      </c>
      <c r="X8" s="8">
        <v>224008353</v>
      </c>
      <c r="Y8" s="8">
        <v>6264789</v>
      </c>
      <c r="Z8" s="2">
        <v>2.8</v>
      </c>
      <c r="AA8" s="6">
        <v>298677808</v>
      </c>
    </row>
    <row r="9" spans="1:27" ht="13.5">
      <c r="A9" s="25" t="s">
        <v>35</v>
      </c>
      <c r="B9" s="24"/>
      <c r="C9" s="6">
        <v>173365032</v>
      </c>
      <c r="D9" s="6"/>
      <c r="E9" s="7">
        <v>167988627</v>
      </c>
      <c r="F9" s="8">
        <v>167988627</v>
      </c>
      <c r="G9" s="8">
        <v>13467018</v>
      </c>
      <c r="H9" s="8">
        <v>13453733</v>
      </c>
      <c r="I9" s="8">
        <v>13405173</v>
      </c>
      <c r="J9" s="8">
        <v>40325924</v>
      </c>
      <c r="K9" s="8">
        <v>13383965</v>
      </c>
      <c r="L9" s="8">
        <v>13383103</v>
      </c>
      <c r="M9" s="8">
        <v>13405249</v>
      </c>
      <c r="N9" s="8">
        <v>40172317</v>
      </c>
      <c r="O9" s="8">
        <v>13386604</v>
      </c>
      <c r="P9" s="8">
        <v>13376508</v>
      </c>
      <c r="Q9" s="8">
        <v>20601726</v>
      </c>
      <c r="R9" s="8">
        <v>47364838</v>
      </c>
      <c r="S9" s="8"/>
      <c r="T9" s="8"/>
      <c r="U9" s="8"/>
      <c r="V9" s="8"/>
      <c r="W9" s="8">
        <v>127863079</v>
      </c>
      <c r="X9" s="8">
        <v>125991468</v>
      </c>
      <c r="Y9" s="8">
        <v>1871611</v>
      </c>
      <c r="Z9" s="2">
        <v>1.49</v>
      </c>
      <c r="AA9" s="6">
        <v>167988627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17272307</v>
      </c>
      <c r="D11" s="6"/>
      <c r="E11" s="7">
        <v>18109299</v>
      </c>
      <c r="F11" s="8">
        <v>18109299</v>
      </c>
      <c r="G11" s="8">
        <v>1011139</v>
      </c>
      <c r="H11" s="8">
        <v>899197</v>
      </c>
      <c r="I11" s="8">
        <v>1068453</v>
      </c>
      <c r="J11" s="8">
        <v>2978789</v>
      </c>
      <c r="K11" s="8">
        <v>1098053</v>
      </c>
      <c r="L11" s="8">
        <v>1126095</v>
      </c>
      <c r="M11" s="8">
        <v>1257396</v>
      </c>
      <c r="N11" s="8">
        <v>3481544</v>
      </c>
      <c r="O11" s="8">
        <v>1121827</v>
      </c>
      <c r="P11" s="8">
        <v>1155926</v>
      </c>
      <c r="Q11" s="8">
        <v>1163124</v>
      </c>
      <c r="R11" s="8">
        <v>3440877</v>
      </c>
      <c r="S11" s="8"/>
      <c r="T11" s="8"/>
      <c r="U11" s="8"/>
      <c r="V11" s="8"/>
      <c r="W11" s="8">
        <v>9901210</v>
      </c>
      <c r="X11" s="8">
        <v>13581918</v>
      </c>
      <c r="Y11" s="8">
        <v>-3680708</v>
      </c>
      <c r="Z11" s="2">
        <v>-27.1</v>
      </c>
      <c r="AA11" s="6">
        <v>18109299</v>
      </c>
    </row>
    <row r="12" spans="1:27" ht="13.5">
      <c r="A12" s="25" t="s">
        <v>37</v>
      </c>
      <c r="B12" s="29"/>
      <c r="C12" s="6">
        <v>10167932</v>
      </c>
      <c r="D12" s="6"/>
      <c r="E12" s="7">
        <v>8643771</v>
      </c>
      <c r="F12" s="8">
        <v>8643771</v>
      </c>
      <c r="G12" s="8">
        <v>554256</v>
      </c>
      <c r="H12" s="8">
        <v>453584</v>
      </c>
      <c r="I12" s="8">
        <v>376069</v>
      </c>
      <c r="J12" s="8">
        <v>1383909</v>
      </c>
      <c r="K12" s="8">
        <v>418071</v>
      </c>
      <c r="L12" s="8">
        <v>1890185</v>
      </c>
      <c r="M12" s="8">
        <v>512950</v>
      </c>
      <c r="N12" s="8">
        <v>2821206</v>
      </c>
      <c r="O12" s="8">
        <v>458820</v>
      </c>
      <c r="P12" s="8">
        <v>3284381</v>
      </c>
      <c r="Q12" s="8">
        <v>345084</v>
      </c>
      <c r="R12" s="8">
        <v>4088285</v>
      </c>
      <c r="S12" s="8"/>
      <c r="T12" s="8"/>
      <c r="U12" s="8"/>
      <c r="V12" s="8"/>
      <c r="W12" s="8">
        <v>8293400</v>
      </c>
      <c r="X12" s="8">
        <v>6482826</v>
      </c>
      <c r="Y12" s="8">
        <v>1810574</v>
      </c>
      <c r="Z12" s="2">
        <v>27.93</v>
      </c>
      <c r="AA12" s="6">
        <v>8643771</v>
      </c>
    </row>
    <row r="13" spans="1:27" ht="13.5">
      <c r="A13" s="23" t="s">
        <v>38</v>
      </c>
      <c r="B13" s="29"/>
      <c r="C13" s="6">
        <v>75211283</v>
      </c>
      <c r="D13" s="6"/>
      <c r="E13" s="7">
        <v>74658605</v>
      </c>
      <c r="F13" s="8">
        <v>74658605</v>
      </c>
      <c r="G13" s="8">
        <v>3124583</v>
      </c>
      <c r="H13" s="8">
        <v>6937599</v>
      </c>
      <c r="I13" s="8">
        <v>11654863</v>
      </c>
      <c r="J13" s="8">
        <v>21717045</v>
      </c>
      <c r="K13" s="8">
        <v>9081200</v>
      </c>
      <c r="L13" s="8">
        <v>8537185</v>
      </c>
      <c r="M13" s="8">
        <v>9858620</v>
      </c>
      <c r="N13" s="8">
        <v>27477005</v>
      </c>
      <c r="O13" s="8">
        <v>10045043</v>
      </c>
      <c r="P13" s="8">
        <v>8407506</v>
      </c>
      <c r="Q13" s="8">
        <v>595714</v>
      </c>
      <c r="R13" s="8">
        <v>19048263</v>
      </c>
      <c r="S13" s="8"/>
      <c r="T13" s="8"/>
      <c r="U13" s="8"/>
      <c r="V13" s="8"/>
      <c r="W13" s="8">
        <v>68242313</v>
      </c>
      <c r="X13" s="8">
        <v>55993923</v>
      </c>
      <c r="Y13" s="8">
        <v>12248390</v>
      </c>
      <c r="Z13" s="2">
        <v>21.87</v>
      </c>
      <c r="AA13" s="6">
        <v>74658605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199530584</v>
      </c>
      <c r="D15" s="6"/>
      <c r="E15" s="7">
        <v>134962177</v>
      </c>
      <c r="F15" s="8">
        <v>134962177</v>
      </c>
      <c r="G15" s="8">
        <v>2012613</v>
      </c>
      <c r="H15" s="8">
        <v>3532363</v>
      </c>
      <c r="I15" s="8">
        <v>2561497</v>
      </c>
      <c r="J15" s="8">
        <v>8106473</v>
      </c>
      <c r="K15" s="8">
        <v>2944442</v>
      </c>
      <c r="L15" s="8">
        <v>2694858</v>
      </c>
      <c r="M15" s="8">
        <v>2729924</v>
      </c>
      <c r="N15" s="8">
        <v>8369224</v>
      </c>
      <c r="O15" s="8">
        <v>2881341</v>
      </c>
      <c r="P15" s="8">
        <v>3027597</v>
      </c>
      <c r="Q15" s="8">
        <v>1769646</v>
      </c>
      <c r="R15" s="8">
        <v>7678584</v>
      </c>
      <c r="S15" s="8"/>
      <c r="T15" s="8"/>
      <c r="U15" s="8"/>
      <c r="V15" s="8"/>
      <c r="W15" s="8">
        <v>24154281</v>
      </c>
      <c r="X15" s="8">
        <v>101221605</v>
      </c>
      <c r="Y15" s="8">
        <v>-77067324</v>
      </c>
      <c r="Z15" s="2">
        <v>-76.14</v>
      </c>
      <c r="AA15" s="6">
        <v>134962177</v>
      </c>
    </row>
    <row r="16" spans="1:27" ht="13.5">
      <c r="A16" s="23" t="s">
        <v>41</v>
      </c>
      <c r="B16" s="29"/>
      <c r="C16" s="6">
        <v>173066</v>
      </c>
      <c r="D16" s="6"/>
      <c r="E16" s="7">
        <v>297886</v>
      </c>
      <c r="F16" s="8">
        <v>297886</v>
      </c>
      <c r="G16" s="8">
        <v>2129</v>
      </c>
      <c r="H16" s="8">
        <v>508</v>
      </c>
      <c r="I16" s="8">
        <v>2254</v>
      </c>
      <c r="J16" s="8">
        <v>4891</v>
      </c>
      <c r="K16" s="8">
        <v>4869</v>
      </c>
      <c r="L16" s="8">
        <v>1446</v>
      </c>
      <c r="M16" s="8">
        <v>3626</v>
      </c>
      <c r="N16" s="8">
        <v>9941</v>
      </c>
      <c r="O16" s="8">
        <v>7403</v>
      </c>
      <c r="P16" s="8">
        <v>5498</v>
      </c>
      <c r="Q16" s="8">
        <v>1409</v>
      </c>
      <c r="R16" s="8">
        <v>14310</v>
      </c>
      <c r="S16" s="8"/>
      <c r="T16" s="8"/>
      <c r="U16" s="8"/>
      <c r="V16" s="8"/>
      <c r="W16" s="8">
        <v>29142</v>
      </c>
      <c r="X16" s="8">
        <v>223407</v>
      </c>
      <c r="Y16" s="8">
        <v>-194265</v>
      </c>
      <c r="Z16" s="2">
        <v>-86.96</v>
      </c>
      <c r="AA16" s="6">
        <v>297886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847853631</v>
      </c>
      <c r="D18" s="6"/>
      <c r="E18" s="7">
        <v>846871267</v>
      </c>
      <c r="F18" s="8">
        <v>848880735</v>
      </c>
      <c r="G18" s="8">
        <v>327518632</v>
      </c>
      <c r="H18" s="8">
        <v>5712632</v>
      </c>
      <c r="I18" s="8"/>
      <c r="J18" s="8">
        <v>333231264</v>
      </c>
      <c r="K18" s="8">
        <v>221655</v>
      </c>
      <c r="L18" s="8">
        <v>51054</v>
      </c>
      <c r="M18" s="8">
        <v>258442051</v>
      </c>
      <c r="N18" s="8">
        <v>258714760</v>
      </c>
      <c r="O18" s="8">
        <v>937512</v>
      </c>
      <c r="P18" s="8">
        <v>14769839</v>
      </c>
      <c r="Q18" s="8">
        <v>201219930</v>
      </c>
      <c r="R18" s="8">
        <v>216927281</v>
      </c>
      <c r="S18" s="8"/>
      <c r="T18" s="8"/>
      <c r="U18" s="8"/>
      <c r="V18" s="8"/>
      <c r="W18" s="8">
        <v>808873305</v>
      </c>
      <c r="X18" s="8">
        <v>636660522</v>
      </c>
      <c r="Y18" s="8">
        <v>172212783</v>
      </c>
      <c r="Z18" s="2">
        <v>27.05</v>
      </c>
      <c r="AA18" s="6">
        <v>848880735</v>
      </c>
    </row>
    <row r="19" spans="1:27" ht="13.5">
      <c r="A19" s="23" t="s">
        <v>44</v>
      </c>
      <c r="B19" s="29"/>
      <c r="C19" s="6">
        <v>81598679</v>
      </c>
      <c r="D19" s="6"/>
      <c r="E19" s="7">
        <v>69570644</v>
      </c>
      <c r="F19" s="26">
        <v>69570644</v>
      </c>
      <c r="G19" s="26">
        <v>5234100</v>
      </c>
      <c r="H19" s="26">
        <v>4337268</v>
      </c>
      <c r="I19" s="26">
        <v>4769025</v>
      </c>
      <c r="J19" s="26">
        <v>14340393</v>
      </c>
      <c r="K19" s="26">
        <v>6214009</v>
      </c>
      <c r="L19" s="26">
        <v>6461561</v>
      </c>
      <c r="M19" s="26">
        <v>5784519</v>
      </c>
      <c r="N19" s="26">
        <v>18460089</v>
      </c>
      <c r="O19" s="26">
        <v>5559988</v>
      </c>
      <c r="P19" s="26">
        <v>3696893</v>
      </c>
      <c r="Q19" s="26">
        <v>5485737</v>
      </c>
      <c r="R19" s="26">
        <v>14742618</v>
      </c>
      <c r="S19" s="26"/>
      <c r="T19" s="26"/>
      <c r="U19" s="26"/>
      <c r="V19" s="26"/>
      <c r="W19" s="26">
        <v>47543100</v>
      </c>
      <c r="X19" s="26">
        <v>52177860</v>
      </c>
      <c r="Y19" s="26">
        <v>-4634760</v>
      </c>
      <c r="Z19" s="27">
        <v>-8.88</v>
      </c>
      <c r="AA19" s="28">
        <v>69570644</v>
      </c>
    </row>
    <row r="20" spans="1:27" ht="13.5">
      <c r="A20" s="23" t="s">
        <v>45</v>
      </c>
      <c r="B20" s="29"/>
      <c r="C20" s="6">
        <v>34294909</v>
      </c>
      <c r="D20" s="6"/>
      <c r="E20" s="7"/>
      <c r="F20" s="8"/>
      <c r="G20" s="8"/>
      <c r="H20" s="8">
        <v>267806</v>
      </c>
      <c r="I20" s="30">
        <v>-267806</v>
      </c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5669670850</v>
      </c>
      <c r="D21" s="33">
        <f t="shared" si="0"/>
        <v>0</v>
      </c>
      <c r="E21" s="34">
        <f t="shared" si="0"/>
        <v>5773597662</v>
      </c>
      <c r="F21" s="35">
        <f t="shared" si="0"/>
        <v>5925607130</v>
      </c>
      <c r="G21" s="35">
        <f t="shared" si="0"/>
        <v>749190092</v>
      </c>
      <c r="H21" s="35">
        <f t="shared" si="0"/>
        <v>522647371</v>
      </c>
      <c r="I21" s="35">
        <f t="shared" si="0"/>
        <v>493043589</v>
      </c>
      <c r="J21" s="35">
        <f t="shared" si="0"/>
        <v>1764881052</v>
      </c>
      <c r="K21" s="35">
        <f t="shared" si="0"/>
        <v>415642771</v>
      </c>
      <c r="L21" s="35">
        <f t="shared" si="0"/>
        <v>400253154</v>
      </c>
      <c r="M21" s="35">
        <f t="shared" si="0"/>
        <v>673132219</v>
      </c>
      <c r="N21" s="35">
        <f t="shared" si="0"/>
        <v>1489028144</v>
      </c>
      <c r="O21" s="35">
        <f t="shared" si="0"/>
        <v>408692575</v>
      </c>
      <c r="P21" s="35">
        <f t="shared" si="0"/>
        <v>423771413</v>
      </c>
      <c r="Q21" s="35">
        <f t="shared" si="0"/>
        <v>596423699</v>
      </c>
      <c r="R21" s="35">
        <f t="shared" si="0"/>
        <v>1428887687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4682796883</v>
      </c>
      <c r="X21" s="35">
        <f t="shared" si="0"/>
        <v>4444204977</v>
      </c>
      <c r="Y21" s="35">
        <f t="shared" si="0"/>
        <v>238591906</v>
      </c>
      <c r="Z21" s="36">
        <f>+IF(X21&lt;&gt;0,+(Y21/X21)*100,0)</f>
        <v>5.368607146492559</v>
      </c>
      <c r="AA21" s="33">
        <f>SUM(AA5:AA20)</f>
        <v>5925607130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1045268280</v>
      </c>
      <c r="D24" s="6"/>
      <c r="E24" s="7">
        <v>1210776129</v>
      </c>
      <c r="F24" s="8">
        <v>1149137282</v>
      </c>
      <c r="G24" s="8">
        <v>92630208</v>
      </c>
      <c r="H24" s="8">
        <v>92677026</v>
      </c>
      <c r="I24" s="8">
        <v>90506350</v>
      </c>
      <c r="J24" s="8">
        <v>275813584</v>
      </c>
      <c r="K24" s="8">
        <v>93398117</v>
      </c>
      <c r="L24" s="8">
        <v>88074026</v>
      </c>
      <c r="M24" s="8">
        <v>91276716</v>
      </c>
      <c r="N24" s="8">
        <v>272748859</v>
      </c>
      <c r="O24" s="8">
        <v>88672368</v>
      </c>
      <c r="P24" s="8">
        <v>90467530</v>
      </c>
      <c r="Q24" s="8">
        <v>87248199</v>
      </c>
      <c r="R24" s="8">
        <v>266388097</v>
      </c>
      <c r="S24" s="8"/>
      <c r="T24" s="8"/>
      <c r="U24" s="8"/>
      <c r="V24" s="8"/>
      <c r="W24" s="8">
        <v>814950540</v>
      </c>
      <c r="X24" s="8">
        <v>861850503</v>
      </c>
      <c r="Y24" s="8">
        <v>-46899963</v>
      </c>
      <c r="Z24" s="2">
        <v>-5.44</v>
      </c>
      <c r="AA24" s="6">
        <v>1149137282</v>
      </c>
    </row>
    <row r="25" spans="1:27" ht="13.5">
      <c r="A25" s="25" t="s">
        <v>49</v>
      </c>
      <c r="B25" s="24"/>
      <c r="C25" s="6">
        <v>66193586</v>
      </c>
      <c r="D25" s="6"/>
      <c r="E25" s="7">
        <v>55860450</v>
      </c>
      <c r="F25" s="8">
        <v>58772972</v>
      </c>
      <c r="G25" s="8">
        <v>5683705</v>
      </c>
      <c r="H25" s="8">
        <v>5685479</v>
      </c>
      <c r="I25" s="8">
        <v>5691067</v>
      </c>
      <c r="J25" s="8">
        <v>17060251</v>
      </c>
      <c r="K25" s="8">
        <v>5673563</v>
      </c>
      <c r="L25" s="8">
        <v>5676530</v>
      </c>
      <c r="M25" s="8">
        <v>5675587</v>
      </c>
      <c r="N25" s="8">
        <v>17025680</v>
      </c>
      <c r="O25" s="8">
        <v>5648043</v>
      </c>
      <c r="P25" s="8">
        <v>-862003</v>
      </c>
      <c r="Q25" s="8">
        <v>4700992</v>
      </c>
      <c r="R25" s="8">
        <v>9487032</v>
      </c>
      <c r="S25" s="8"/>
      <c r="T25" s="8"/>
      <c r="U25" s="8"/>
      <c r="V25" s="8"/>
      <c r="W25" s="8">
        <v>43572963</v>
      </c>
      <c r="X25" s="8">
        <v>44079651</v>
      </c>
      <c r="Y25" s="8">
        <v>-506688</v>
      </c>
      <c r="Z25" s="2">
        <v>-1.15</v>
      </c>
      <c r="AA25" s="6">
        <v>58772972</v>
      </c>
    </row>
    <row r="26" spans="1:27" ht="13.5">
      <c r="A26" s="25" t="s">
        <v>50</v>
      </c>
      <c r="B26" s="24"/>
      <c r="C26" s="6">
        <v>1329363542</v>
      </c>
      <c r="D26" s="6"/>
      <c r="E26" s="7">
        <v>941419812</v>
      </c>
      <c r="F26" s="8">
        <v>1226360087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919770039</v>
      </c>
      <c r="Y26" s="8">
        <v>-919770039</v>
      </c>
      <c r="Z26" s="2">
        <v>-100</v>
      </c>
      <c r="AA26" s="6">
        <v>1226360087</v>
      </c>
    </row>
    <row r="27" spans="1:27" ht="13.5">
      <c r="A27" s="25" t="s">
        <v>51</v>
      </c>
      <c r="B27" s="24"/>
      <c r="C27" s="6">
        <v>368939599</v>
      </c>
      <c r="D27" s="6"/>
      <c r="E27" s="7">
        <v>433742701</v>
      </c>
      <c r="F27" s="8">
        <v>433742701</v>
      </c>
      <c r="G27" s="8"/>
      <c r="H27" s="8"/>
      <c r="I27" s="8">
        <v>103718737</v>
      </c>
      <c r="J27" s="8">
        <v>103718737</v>
      </c>
      <c r="K27" s="8"/>
      <c r="L27" s="8"/>
      <c r="M27" s="8">
        <v>103718737</v>
      </c>
      <c r="N27" s="8">
        <v>103718737</v>
      </c>
      <c r="O27" s="8"/>
      <c r="P27" s="8"/>
      <c r="Q27" s="8"/>
      <c r="R27" s="8"/>
      <c r="S27" s="8"/>
      <c r="T27" s="8"/>
      <c r="U27" s="8"/>
      <c r="V27" s="8"/>
      <c r="W27" s="8">
        <v>207437474</v>
      </c>
      <c r="X27" s="8">
        <v>325306962</v>
      </c>
      <c r="Y27" s="8">
        <v>-117869488</v>
      </c>
      <c r="Z27" s="2">
        <v>-36.23</v>
      </c>
      <c r="AA27" s="6">
        <v>433742701</v>
      </c>
    </row>
    <row r="28" spans="1:27" ht="13.5">
      <c r="A28" s="25" t="s">
        <v>52</v>
      </c>
      <c r="B28" s="24"/>
      <c r="C28" s="6">
        <v>365978876</v>
      </c>
      <c r="D28" s="6"/>
      <c r="E28" s="7">
        <v>19011065</v>
      </c>
      <c r="F28" s="8">
        <v>19011065</v>
      </c>
      <c r="G28" s="8"/>
      <c r="H28" s="8">
        <v>6839</v>
      </c>
      <c r="I28" s="8">
        <v>24668758</v>
      </c>
      <c r="J28" s="8">
        <v>24675597</v>
      </c>
      <c r="K28" s="8">
        <v>18280488</v>
      </c>
      <c r="L28" s="8">
        <v>28286655</v>
      </c>
      <c r="M28" s="8">
        <v>21430759</v>
      </c>
      <c r="N28" s="8">
        <v>67997902</v>
      </c>
      <c r="O28" s="8">
        <v>4657463</v>
      </c>
      <c r="P28" s="8">
        <v>25984</v>
      </c>
      <c r="Q28" s="8">
        <v>12007155</v>
      </c>
      <c r="R28" s="8">
        <v>16690602</v>
      </c>
      <c r="S28" s="8"/>
      <c r="T28" s="8"/>
      <c r="U28" s="8"/>
      <c r="V28" s="8"/>
      <c r="W28" s="8">
        <v>109364101</v>
      </c>
      <c r="X28" s="8">
        <v>14258295</v>
      </c>
      <c r="Y28" s="8">
        <v>95105806</v>
      </c>
      <c r="Z28" s="2">
        <v>667.02</v>
      </c>
      <c r="AA28" s="6">
        <v>19011065</v>
      </c>
    </row>
    <row r="29" spans="1:27" ht="13.5">
      <c r="A29" s="25" t="s">
        <v>53</v>
      </c>
      <c r="B29" s="24"/>
      <c r="C29" s="6">
        <v>2510657662</v>
      </c>
      <c r="D29" s="6"/>
      <c r="E29" s="7">
        <v>2301220480</v>
      </c>
      <c r="F29" s="8">
        <v>2196220480</v>
      </c>
      <c r="G29" s="8"/>
      <c r="H29" s="8">
        <v>2224750</v>
      </c>
      <c r="I29" s="8">
        <v>612536826</v>
      </c>
      <c r="J29" s="8">
        <v>614761576</v>
      </c>
      <c r="K29" s="8">
        <v>183096534</v>
      </c>
      <c r="L29" s="8">
        <v>269246830</v>
      </c>
      <c r="M29" s="8">
        <v>230576822</v>
      </c>
      <c r="N29" s="8">
        <v>682920186</v>
      </c>
      <c r="O29" s="8">
        <v>333819468</v>
      </c>
      <c r="P29" s="8">
        <v>255970037</v>
      </c>
      <c r="Q29" s="8">
        <v>89448463</v>
      </c>
      <c r="R29" s="8">
        <v>679237968</v>
      </c>
      <c r="S29" s="8"/>
      <c r="T29" s="8"/>
      <c r="U29" s="8"/>
      <c r="V29" s="8"/>
      <c r="W29" s="8">
        <v>1976919730</v>
      </c>
      <c r="X29" s="8">
        <v>1647165348</v>
      </c>
      <c r="Y29" s="8">
        <v>329754382</v>
      </c>
      <c r="Z29" s="2">
        <v>20.02</v>
      </c>
      <c r="AA29" s="6">
        <v>2196220480</v>
      </c>
    </row>
    <row r="30" spans="1:27" ht="13.5">
      <c r="A30" s="25" t="s">
        <v>54</v>
      </c>
      <c r="B30" s="24"/>
      <c r="C30" s="6">
        <v>30808037</v>
      </c>
      <c r="D30" s="6"/>
      <c r="E30" s="7">
        <v>120951094</v>
      </c>
      <c r="F30" s="8">
        <v>97309692</v>
      </c>
      <c r="G30" s="8">
        <v>144291</v>
      </c>
      <c r="H30" s="8">
        <v>1887966</v>
      </c>
      <c r="I30" s="8">
        <v>349894</v>
      </c>
      <c r="J30" s="8">
        <v>2382151</v>
      </c>
      <c r="K30" s="8">
        <v>2654253</v>
      </c>
      <c r="L30" s="8">
        <v>309256</v>
      </c>
      <c r="M30" s="8">
        <v>936198</v>
      </c>
      <c r="N30" s="8">
        <v>3899707</v>
      </c>
      <c r="O30" s="8">
        <v>4035373</v>
      </c>
      <c r="P30" s="8">
        <v>2044565</v>
      </c>
      <c r="Q30" s="8">
        <v>409745</v>
      </c>
      <c r="R30" s="8">
        <v>6489683</v>
      </c>
      <c r="S30" s="8"/>
      <c r="T30" s="8"/>
      <c r="U30" s="8"/>
      <c r="V30" s="8"/>
      <c r="W30" s="8">
        <v>12771541</v>
      </c>
      <c r="X30" s="8">
        <v>72982035</v>
      </c>
      <c r="Y30" s="8">
        <v>-60210494</v>
      </c>
      <c r="Z30" s="2">
        <v>-82.5</v>
      </c>
      <c r="AA30" s="6">
        <v>97309692</v>
      </c>
    </row>
    <row r="31" spans="1:27" ht="13.5">
      <c r="A31" s="25" t="s">
        <v>55</v>
      </c>
      <c r="B31" s="24"/>
      <c r="C31" s="6">
        <v>450020986</v>
      </c>
      <c r="D31" s="6"/>
      <c r="E31" s="7">
        <v>324255150</v>
      </c>
      <c r="F31" s="8">
        <v>347676018</v>
      </c>
      <c r="G31" s="8">
        <v>-7932306</v>
      </c>
      <c r="H31" s="8">
        <v>21679118</v>
      </c>
      <c r="I31" s="8">
        <v>20183732</v>
      </c>
      <c r="J31" s="8">
        <v>33930544</v>
      </c>
      <c r="K31" s="8">
        <v>33546976</v>
      </c>
      <c r="L31" s="8">
        <v>28490427</v>
      </c>
      <c r="M31" s="8">
        <v>43193143</v>
      </c>
      <c r="N31" s="8">
        <v>105230546</v>
      </c>
      <c r="O31" s="8">
        <v>35833265</v>
      </c>
      <c r="P31" s="8">
        <v>22347938</v>
      </c>
      <c r="Q31" s="8">
        <v>29094999</v>
      </c>
      <c r="R31" s="8">
        <v>87276202</v>
      </c>
      <c r="S31" s="8"/>
      <c r="T31" s="8"/>
      <c r="U31" s="8"/>
      <c r="V31" s="8"/>
      <c r="W31" s="8">
        <v>226437292</v>
      </c>
      <c r="X31" s="8">
        <v>260756721</v>
      </c>
      <c r="Y31" s="8">
        <v>-34319429</v>
      </c>
      <c r="Z31" s="2">
        <v>-13.16</v>
      </c>
      <c r="AA31" s="6">
        <v>347676018</v>
      </c>
    </row>
    <row r="32" spans="1:27" ht="13.5">
      <c r="A32" s="25" t="s">
        <v>43</v>
      </c>
      <c r="B32" s="24"/>
      <c r="C32" s="6">
        <v>1478978</v>
      </c>
      <c r="D32" s="6"/>
      <c r="E32" s="7">
        <v>2259478</v>
      </c>
      <c r="F32" s="8">
        <v>2259478</v>
      </c>
      <c r="G32" s="8"/>
      <c r="H32" s="8">
        <v>32849</v>
      </c>
      <c r="I32" s="8">
        <v>12702</v>
      </c>
      <c r="J32" s="8">
        <v>45551</v>
      </c>
      <c r="K32" s="8"/>
      <c r="L32" s="8"/>
      <c r="M32" s="8">
        <v>10000</v>
      </c>
      <c r="N32" s="8">
        <v>10000</v>
      </c>
      <c r="O32" s="8">
        <v>60252</v>
      </c>
      <c r="P32" s="8">
        <v>1115589</v>
      </c>
      <c r="Q32" s="8">
        <v>216410</v>
      </c>
      <c r="R32" s="8">
        <v>1392251</v>
      </c>
      <c r="S32" s="8"/>
      <c r="T32" s="8"/>
      <c r="U32" s="8"/>
      <c r="V32" s="8"/>
      <c r="W32" s="8">
        <v>1447802</v>
      </c>
      <c r="X32" s="8">
        <v>1694601</v>
      </c>
      <c r="Y32" s="8">
        <v>-246799</v>
      </c>
      <c r="Z32" s="2">
        <v>-14.56</v>
      </c>
      <c r="AA32" s="6">
        <v>2259478</v>
      </c>
    </row>
    <row r="33" spans="1:27" ht="13.5">
      <c r="A33" s="25" t="s">
        <v>56</v>
      </c>
      <c r="B33" s="24"/>
      <c r="C33" s="6">
        <v>275447565</v>
      </c>
      <c r="D33" s="6"/>
      <c r="E33" s="7">
        <v>308413475</v>
      </c>
      <c r="F33" s="8">
        <v>288724777</v>
      </c>
      <c r="G33" s="8">
        <v>7005536</v>
      </c>
      <c r="H33" s="8">
        <v>9682817</v>
      </c>
      <c r="I33" s="8">
        <v>19178612</v>
      </c>
      <c r="J33" s="8">
        <v>35866965</v>
      </c>
      <c r="K33" s="8">
        <v>27778664</v>
      </c>
      <c r="L33" s="8">
        <v>13030674</v>
      </c>
      <c r="M33" s="8">
        <v>11249471</v>
      </c>
      <c r="N33" s="8">
        <v>52058809</v>
      </c>
      <c r="O33" s="8">
        <v>19546115</v>
      </c>
      <c r="P33" s="8">
        <v>7935077</v>
      </c>
      <c r="Q33" s="8">
        <v>11882456</v>
      </c>
      <c r="R33" s="8">
        <v>39363648</v>
      </c>
      <c r="S33" s="8"/>
      <c r="T33" s="8"/>
      <c r="U33" s="8"/>
      <c r="V33" s="8"/>
      <c r="W33" s="8">
        <v>127289422</v>
      </c>
      <c r="X33" s="8">
        <v>216542610</v>
      </c>
      <c r="Y33" s="8">
        <v>-89253188</v>
      </c>
      <c r="Z33" s="2">
        <v>-41.22</v>
      </c>
      <c r="AA33" s="6">
        <v>288724777</v>
      </c>
    </row>
    <row r="34" spans="1:27" ht="13.5">
      <c r="A34" s="23" t="s">
        <v>57</v>
      </c>
      <c r="B34" s="29"/>
      <c r="C34" s="6">
        <v>24976046</v>
      </c>
      <c r="D34" s="6"/>
      <c r="E34" s="7"/>
      <c r="F34" s="8"/>
      <c r="G34" s="8"/>
      <c r="H34" s="8">
        <v>2408315</v>
      </c>
      <c r="I34" s="8">
        <v>-2408315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6469133157</v>
      </c>
      <c r="D35" s="33">
        <f>SUM(D24:D34)</f>
        <v>0</v>
      </c>
      <c r="E35" s="34">
        <f t="shared" si="1"/>
        <v>5717909834</v>
      </c>
      <c r="F35" s="35">
        <f t="shared" si="1"/>
        <v>5819214552</v>
      </c>
      <c r="G35" s="35">
        <f t="shared" si="1"/>
        <v>97531434</v>
      </c>
      <c r="H35" s="35">
        <f t="shared" si="1"/>
        <v>136285159</v>
      </c>
      <c r="I35" s="35">
        <f t="shared" si="1"/>
        <v>874438363</v>
      </c>
      <c r="J35" s="35">
        <f t="shared" si="1"/>
        <v>1108254956</v>
      </c>
      <c r="K35" s="35">
        <f t="shared" si="1"/>
        <v>364428595</v>
      </c>
      <c r="L35" s="35">
        <f t="shared" si="1"/>
        <v>433114398</v>
      </c>
      <c r="M35" s="35">
        <f t="shared" si="1"/>
        <v>508067433</v>
      </c>
      <c r="N35" s="35">
        <f t="shared" si="1"/>
        <v>1305610426</v>
      </c>
      <c r="O35" s="35">
        <f t="shared" si="1"/>
        <v>492272347</v>
      </c>
      <c r="P35" s="35">
        <f t="shared" si="1"/>
        <v>379044717</v>
      </c>
      <c r="Q35" s="35">
        <f t="shared" si="1"/>
        <v>235008419</v>
      </c>
      <c r="R35" s="35">
        <f t="shared" si="1"/>
        <v>1106325483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3520190865</v>
      </c>
      <c r="X35" s="35">
        <f t="shared" si="1"/>
        <v>4364406765</v>
      </c>
      <c r="Y35" s="35">
        <f t="shared" si="1"/>
        <v>-844215900</v>
      </c>
      <c r="Z35" s="36">
        <f>+IF(X35&lt;&gt;0,+(Y35/X35)*100,0)</f>
        <v>-19.34319932711405</v>
      </c>
      <c r="AA35" s="33">
        <f>SUM(AA24:AA34)</f>
        <v>5819214552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-799462307</v>
      </c>
      <c r="D37" s="46">
        <f>+D21-D35</f>
        <v>0</v>
      </c>
      <c r="E37" s="47">
        <f t="shared" si="2"/>
        <v>55687828</v>
      </c>
      <c r="F37" s="48">
        <f t="shared" si="2"/>
        <v>106392578</v>
      </c>
      <c r="G37" s="48">
        <f t="shared" si="2"/>
        <v>651658658</v>
      </c>
      <c r="H37" s="48">
        <f t="shared" si="2"/>
        <v>386362212</v>
      </c>
      <c r="I37" s="48">
        <f t="shared" si="2"/>
        <v>-381394774</v>
      </c>
      <c r="J37" s="48">
        <f t="shared" si="2"/>
        <v>656626096</v>
      </c>
      <c r="K37" s="48">
        <f t="shared" si="2"/>
        <v>51214176</v>
      </c>
      <c r="L37" s="48">
        <f t="shared" si="2"/>
        <v>-32861244</v>
      </c>
      <c r="M37" s="48">
        <f t="shared" si="2"/>
        <v>165064786</v>
      </c>
      <c r="N37" s="48">
        <f t="shared" si="2"/>
        <v>183417718</v>
      </c>
      <c r="O37" s="48">
        <f t="shared" si="2"/>
        <v>-83579772</v>
      </c>
      <c r="P37" s="48">
        <f t="shared" si="2"/>
        <v>44726696</v>
      </c>
      <c r="Q37" s="48">
        <f t="shared" si="2"/>
        <v>361415280</v>
      </c>
      <c r="R37" s="48">
        <f t="shared" si="2"/>
        <v>322562204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1162606018</v>
      </c>
      <c r="X37" s="48">
        <f>IF(F21=F35,0,X21-X35)</f>
        <v>79798212</v>
      </c>
      <c r="Y37" s="48">
        <f t="shared" si="2"/>
        <v>1082807806</v>
      </c>
      <c r="Z37" s="49">
        <f>+IF(X37&lt;&gt;0,+(Y37/X37)*100,0)</f>
        <v>1356.9324159794458</v>
      </c>
      <c r="AA37" s="46">
        <f>+AA21-AA35</f>
        <v>106392578</v>
      </c>
    </row>
    <row r="38" spans="1:27" ht="22.5" customHeight="1">
      <c r="A38" s="50" t="s">
        <v>60</v>
      </c>
      <c r="B38" s="29"/>
      <c r="C38" s="6">
        <v>159624453</v>
      </c>
      <c r="D38" s="6"/>
      <c r="E38" s="7">
        <v>214705000</v>
      </c>
      <c r="F38" s="8">
        <v>226968531</v>
      </c>
      <c r="G38" s="8"/>
      <c r="H38" s="8"/>
      <c r="I38" s="8"/>
      <c r="J38" s="8"/>
      <c r="K38" s="8">
        <v>1163112</v>
      </c>
      <c r="L38" s="8">
        <v>439543</v>
      </c>
      <c r="M38" s="8">
        <v>3300144</v>
      </c>
      <c r="N38" s="8">
        <v>4902799</v>
      </c>
      <c r="O38" s="8">
        <v>1739858</v>
      </c>
      <c r="P38" s="8">
        <v>1045827</v>
      </c>
      <c r="Q38" s="8">
        <v>394786</v>
      </c>
      <c r="R38" s="8">
        <v>3180471</v>
      </c>
      <c r="S38" s="8"/>
      <c r="T38" s="8"/>
      <c r="U38" s="8"/>
      <c r="V38" s="8"/>
      <c r="W38" s="8">
        <v>8083270</v>
      </c>
      <c r="X38" s="8">
        <v>170226378</v>
      </c>
      <c r="Y38" s="8">
        <v>-162143108</v>
      </c>
      <c r="Z38" s="2">
        <v>-95.25</v>
      </c>
      <c r="AA38" s="6">
        <v>226968531</v>
      </c>
    </row>
    <row r="39" spans="1:27" ht="57" customHeight="1">
      <c r="A39" s="50" t="s">
        <v>61</v>
      </c>
      <c r="B39" s="29"/>
      <c r="C39" s="28">
        <v>14353982</v>
      </c>
      <c r="D39" s="28"/>
      <c r="E39" s="7">
        <v>1691822</v>
      </c>
      <c r="F39" s="26">
        <v>2087072</v>
      </c>
      <c r="G39" s="26">
        <v>1845600</v>
      </c>
      <c r="H39" s="26"/>
      <c r="I39" s="26">
        <v>713</v>
      </c>
      <c r="J39" s="26">
        <v>1846313</v>
      </c>
      <c r="K39" s="26"/>
      <c r="L39" s="26">
        <v>361284</v>
      </c>
      <c r="M39" s="26">
        <v>55960</v>
      </c>
      <c r="N39" s="26">
        <v>417244</v>
      </c>
      <c r="O39" s="26">
        <v>84968</v>
      </c>
      <c r="P39" s="26">
        <v>35775</v>
      </c>
      <c r="Q39" s="26">
        <v>36037</v>
      </c>
      <c r="R39" s="26">
        <v>156780</v>
      </c>
      <c r="S39" s="26"/>
      <c r="T39" s="26"/>
      <c r="U39" s="26"/>
      <c r="V39" s="26"/>
      <c r="W39" s="26">
        <v>2420337</v>
      </c>
      <c r="X39" s="26">
        <v>1565289</v>
      </c>
      <c r="Y39" s="26">
        <v>855048</v>
      </c>
      <c r="Z39" s="27">
        <v>54.63</v>
      </c>
      <c r="AA39" s="28">
        <v>2087072</v>
      </c>
    </row>
    <row r="40" spans="1:27" ht="13.5">
      <c r="A40" s="23" t="s">
        <v>62</v>
      </c>
      <c r="B40" s="29"/>
      <c r="C40" s="51">
        <v>1681339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-623802533</v>
      </c>
      <c r="D41" s="56">
        <f>SUM(D37:D40)</f>
        <v>0</v>
      </c>
      <c r="E41" s="57">
        <f t="shared" si="3"/>
        <v>272084650</v>
      </c>
      <c r="F41" s="58">
        <f t="shared" si="3"/>
        <v>335448181</v>
      </c>
      <c r="G41" s="58">
        <f t="shared" si="3"/>
        <v>653504258</v>
      </c>
      <c r="H41" s="58">
        <f t="shared" si="3"/>
        <v>386362212</v>
      </c>
      <c r="I41" s="58">
        <f t="shared" si="3"/>
        <v>-381394061</v>
      </c>
      <c r="J41" s="58">
        <f t="shared" si="3"/>
        <v>658472409</v>
      </c>
      <c r="K41" s="58">
        <f t="shared" si="3"/>
        <v>52377288</v>
      </c>
      <c r="L41" s="58">
        <f t="shared" si="3"/>
        <v>-32060417</v>
      </c>
      <c r="M41" s="58">
        <f t="shared" si="3"/>
        <v>168420890</v>
      </c>
      <c r="N41" s="58">
        <f t="shared" si="3"/>
        <v>188737761</v>
      </c>
      <c r="O41" s="58">
        <f t="shared" si="3"/>
        <v>-81754946</v>
      </c>
      <c r="P41" s="58">
        <f t="shared" si="3"/>
        <v>45808298</v>
      </c>
      <c r="Q41" s="58">
        <f t="shared" si="3"/>
        <v>361846103</v>
      </c>
      <c r="R41" s="58">
        <f t="shared" si="3"/>
        <v>325899455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1173109625</v>
      </c>
      <c r="X41" s="58">
        <f t="shared" si="3"/>
        <v>251589879</v>
      </c>
      <c r="Y41" s="58">
        <f t="shared" si="3"/>
        <v>921519746</v>
      </c>
      <c r="Z41" s="59">
        <f>+IF(X41&lt;&gt;0,+(Y41/X41)*100,0)</f>
        <v>366.27854413809706</v>
      </c>
      <c r="AA41" s="56">
        <f>SUM(AA37:AA40)</f>
        <v>335448181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-623802533</v>
      </c>
      <c r="D43" s="64">
        <f>+D41-D42</f>
        <v>0</v>
      </c>
      <c r="E43" s="65">
        <f t="shared" si="4"/>
        <v>272084650</v>
      </c>
      <c r="F43" s="66">
        <f t="shared" si="4"/>
        <v>335448181</v>
      </c>
      <c r="G43" s="66">
        <f t="shared" si="4"/>
        <v>653504258</v>
      </c>
      <c r="H43" s="66">
        <f t="shared" si="4"/>
        <v>386362212</v>
      </c>
      <c r="I43" s="66">
        <f t="shared" si="4"/>
        <v>-381394061</v>
      </c>
      <c r="J43" s="66">
        <f t="shared" si="4"/>
        <v>658472409</v>
      </c>
      <c r="K43" s="66">
        <f t="shared" si="4"/>
        <v>52377288</v>
      </c>
      <c r="L43" s="66">
        <f t="shared" si="4"/>
        <v>-32060417</v>
      </c>
      <c r="M43" s="66">
        <f t="shared" si="4"/>
        <v>168420890</v>
      </c>
      <c r="N43" s="66">
        <f t="shared" si="4"/>
        <v>188737761</v>
      </c>
      <c r="O43" s="66">
        <f t="shared" si="4"/>
        <v>-81754946</v>
      </c>
      <c r="P43" s="66">
        <f t="shared" si="4"/>
        <v>45808298</v>
      </c>
      <c r="Q43" s="66">
        <f t="shared" si="4"/>
        <v>361846103</v>
      </c>
      <c r="R43" s="66">
        <f t="shared" si="4"/>
        <v>325899455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1173109625</v>
      </c>
      <c r="X43" s="66">
        <f t="shared" si="4"/>
        <v>251589879</v>
      </c>
      <c r="Y43" s="66">
        <f t="shared" si="4"/>
        <v>921519746</v>
      </c>
      <c r="Z43" s="67">
        <f>+IF(X43&lt;&gt;0,+(Y43/X43)*100,0)</f>
        <v>366.27854413809706</v>
      </c>
      <c r="AA43" s="64">
        <f>+AA41-AA42</f>
        <v>335448181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-623802533</v>
      </c>
      <c r="D45" s="56">
        <f>SUM(D43:D44)</f>
        <v>0</v>
      </c>
      <c r="E45" s="57">
        <f t="shared" si="5"/>
        <v>272084650</v>
      </c>
      <c r="F45" s="58">
        <f t="shared" si="5"/>
        <v>335448181</v>
      </c>
      <c r="G45" s="58">
        <f t="shared" si="5"/>
        <v>653504258</v>
      </c>
      <c r="H45" s="58">
        <f t="shared" si="5"/>
        <v>386362212</v>
      </c>
      <c r="I45" s="58">
        <f t="shared" si="5"/>
        <v>-381394061</v>
      </c>
      <c r="J45" s="58">
        <f t="shared" si="5"/>
        <v>658472409</v>
      </c>
      <c r="K45" s="58">
        <f t="shared" si="5"/>
        <v>52377288</v>
      </c>
      <c r="L45" s="58">
        <f t="shared" si="5"/>
        <v>-32060417</v>
      </c>
      <c r="M45" s="58">
        <f t="shared" si="5"/>
        <v>168420890</v>
      </c>
      <c r="N45" s="58">
        <f t="shared" si="5"/>
        <v>188737761</v>
      </c>
      <c r="O45" s="58">
        <f t="shared" si="5"/>
        <v>-81754946</v>
      </c>
      <c r="P45" s="58">
        <f t="shared" si="5"/>
        <v>45808298</v>
      </c>
      <c r="Q45" s="58">
        <f t="shared" si="5"/>
        <v>361846103</v>
      </c>
      <c r="R45" s="58">
        <f t="shared" si="5"/>
        <v>325899455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1173109625</v>
      </c>
      <c r="X45" s="58">
        <f t="shared" si="5"/>
        <v>251589879</v>
      </c>
      <c r="Y45" s="58">
        <f t="shared" si="5"/>
        <v>921519746</v>
      </c>
      <c r="Z45" s="59">
        <f>+IF(X45&lt;&gt;0,+(Y45/X45)*100,0)</f>
        <v>366.27854413809706</v>
      </c>
      <c r="AA45" s="56">
        <f>SUM(AA43:AA44)</f>
        <v>335448181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-623802533</v>
      </c>
      <c r="D47" s="71">
        <f>SUM(D45:D46)</f>
        <v>0</v>
      </c>
      <c r="E47" s="72">
        <f t="shared" si="6"/>
        <v>272084650</v>
      </c>
      <c r="F47" s="73">
        <f t="shared" si="6"/>
        <v>335448181</v>
      </c>
      <c r="G47" s="73">
        <f t="shared" si="6"/>
        <v>653504258</v>
      </c>
      <c r="H47" s="74">
        <f t="shared" si="6"/>
        <v>386362212</v>
      </c>
      <c r="I47" s="74">
        <f t="shared" si="6"/>
        <v>-381394061</v>
      </c>
      <c r="J47" s="74">
        <f t="shared" si="6"/>
        <v>658472409</v>
      </c>
      <c r="K47" s="74">
        <f t="shared" si="6"/>
        <v>52377288</v>
      </c>
      <c r="L47" s="74">
        <f t="shared" si="6"/>
        <v>-32060417</v>
      </c>
      <c r="M47" s="73">
        <f t="shared" si="6"/>
        <v>168420890</v>
      </c>
      <c r="N47" s="73">
        <f t="shared" si="6"/>
        <v>188737761</v>
      </c>
      <c r="O47" s="74">
        <f t="shared" si="6"/>
        <v>-81754946</v>
      </c>
      <c r="P47" s="74">
        <f t="shared" si="6"/>
        <v>45808298</v>
      </c>
      <c r="Q47" s="74">
        <f t="shared" si="6"/>
        <v>361846103</v>
      </c>
      <c r="R47" s="74">
        <f t="shared" si="6"/>
        <v>325899455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1173109625</v>
      </c>
      <c r="X47" s="74">
        <f t="shared" si="6"/>
        <v>251589879</v>
      </c>
      <c r="Y47" s="74">
        <f t="shared" si="6"/>
        <v>921519746</v>
      </c>
      <c r="Z47" s="75">
        <f>+IF(X47&lt;&gt;0,+(Y47/X47)*100,0)</f>
        <v>366.27854413809706</v>
      </c>
      <c r="AA47" s="76">
        <f>SUM(AA45:AA46)</f>
        <v>335448181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529304774</v>
      </c>
      <c r="D5" s="6"/>
      <c r="E5" s="7">
        <v>576921582</v>
      </c>
      <c r="F5" s="8">
        <v>561316860</v>
      </c>
      <c r="G5" s="8">
        <v>-46138737</v>
      </c>
      <c r="H5" s="8">
        <v>46869170</v>
      </c>
      <c r="I5" s="8">
        <v>37918533</v>
      </c>
      <c r="J5" s="8">
        <v>38648966</v>
      </c>
      <c r="K5" s="8">
        <v>43902468</v>
      </c>
      <c r="L5" s="8">
        <v>43902468</v>
      </c>
      <c r="M5" s="8">
        <v>43581584</v>
      </c>
      <c r="N5" s="8">
        <v>131386520</v>
      </c>
      <c r="O5" s="8">
        <v>44212335</v>
      </c>
      <c r="P5" s="8">
        <v>45392596</v>
      </c>
      <c r="Q5" s="8">
        <v>46843000</v>
      </c>
      <c r="R5" s="8">
        <v>136447931</v>
      </c>
      <c r="S5" s="8"/>
      <c r="T5" s="8"/>
      <c r="U5" s="8"/>
      <c r="V5" s="8"/>
      <c r="W5" s="8">
        <v>306483417</v>
      </c>
      <c r="X5" s="8">
        <v>420987645</v>
      </c>
      <c r="Y5" s="8">
        <v>-114504228</v>
      </c>
      <c r="Z5" s="2">
        <v>-27.2</v>
      </c>
      <c r="AA5" s="6">
        <v>561316860</v>
      </c>
    </row>
    <row r="6" spans="1:27" ht="13.5">
      <c r="A6" s="23" t="s">
        <v>32</v>
      </c>
      <c r="B6" s="24"/>
      <c r="C6" s="6">
        <v>909281662</v>
      </c>
      <c r="D6" s="6"/>
      <c r="E6" s="7">
        <v>1080522289</v>
      </c>
      <c r="F6" s="8">
        <v>1066159644</v>
      </c>
      <c r="G6" s="8">
        <v>-72978317</v>
      </c>
      <c r="H6" s="8">
        <v>95697491</v>
      </c>
      <c r="I6" s="8">
        <v>96263853</v>
      </c>
      <c r="J6" s="8">
        <v>118983027</v>
      </c>
      <c r="K6" s="8">
        <v>84240901</v>
      </c>
      <c r="L6" s="8">
        <v>84240901</v>
      </c>
      <c r="M6" s="8">
        <v>75642226</v>
      </c>
      <c r="N6" s="8">
        <v>244124028</v>
      </c>
      <c r="O6" s="8">
        <v>75465512</v>
      </c>
      <c r="P6" s="8">
        <v>76525119</v>
      </c>
      <c r="Q6" s="8">
        <v>74113043</v>
      </c>
      <c r="R6" s="8">
        <v>226103674</v>
      </c>
      <c r="S6" s="8"/>
      <c r="T6" s="8"/>
      <c r="U6" s="8"/>
      <c r="V6" s="8"/>
      <c r="W6" s="8">
        <v>589210729</v>
      </c>
      <c r="X6" s="8">
        <v>799619733</v>
      </c>
      <c r="Y6" s="8">
        <v>-210409004</v>
      </c>
      <c r="Z6" s="2">
        <v>-26.31</v>
      </c>
      <c r="AA6" s="6">
        <v>1066159644</v>
      </c>
    </row>
    <row r="7" spans="1:27" ht="13.5">
      <c r="A7" s="25" t="s">
        <v>33</v>
      </c>
      <c r="B7" s="24"/>
      <c r="C7" s="6">
        <v>322661889</v>
      </c>
      <c r="D7" s="6"/>
      <c r="E7" s="7">
        <v>327309242</v>
      </c>
      <c r="F7" s="8">
        <v>412228572</v>
      </c>
      <c r="G7" s="8">
        <v>-21953457</v>
      </c>
      <c r="H7" s="8">
        <v>37873247</v>
      </c>
      <c r="I7" s="8">
        <v>35651898</v>
      </c>
      <c r="J7" s="8">
        <v>51571688</v>
      </c>
      <c r="K7" s="8">
        <v>41139578</v>
      </c>
      <c r="L7" s="8">
        <v>41139578</v>
      </c>
      <c r="M7" s="8">
        <v>30413536</v>
      </c>
      <c r="N7" s="8">
        <v>112692692</v>
      </c>
      <c r="O7" s="8">
        <v>37053305</v>
      </c>
      <c r="P7" s="8">
        <v>31701399</v>
      </c>
      <c r="Q7" s="8">
        <v>29563445</v>
      </c>
      <c r="R7" s="8">
        <v>98318149</v>
      </c>
      <c r="S7" s="8"/>
      <c r="T7" s="8"/>
      <c r="U7" s="8"/>
      <c r="V7" s="8"/>
      <c r="W7" s="8">
        <v>262582529</v>
      </c>
      <c r="X7" s="8">
        <v>309171429</v>
      </c>
      <c r="Y7" s="8">
        <v>-46588900</v>
      </c>
      <c r="Z7" s="2">
        <v>-15.07</v>
      </c>
      <c r="AA7" s="6">
        <v>412228572</v>
      </c>
    </row>
    <row r="8" spans="1:27" ht="13.5">
      <c r="A8" s="25" t="s">
        <v>34</v>
      </c>
      <c r="B8" s="24"/>
      <c r="C8" s="6">
        <v>206128391</v>
      </c>
      <c r="D8" s="6"/>
      <c r="E8" s="7">
        <v>167281082</v>
      </c>
      <c r="F8" s="8">
        <v>226461156</v>
      </c>
      <c r="G8" s="8">
        <v>122704717</v>
      </c>
      <c r="H8" s="8">
        <v>1612325</v>
      </c>
      <c r="I8" s="8">
        <v>14024419</v>
      </c>
      <c r="J8" s="8">
        <v>138341461</v>
      </c>
      <c r="K8" s="8">
        <v>21752762</v>
      </c>
      <c r="L8" s="8">
        <v>21752762</v>
      </c>
      <c r="M8" s="8">
        <v>17837108</v>
      </c>
      <c r="N8" s="8">
        <v>61342632</v>
      </c>
      <c r="O8" s="8">
        <v>17828271</v>
      </c>
      <c r="P8" s="8">
        <v>20756425</v>
      </c>
      <c r="Q8" s="8">
        <v>19086659</v>
      </c>
      <c r="R8" s="8">
        <v>57671355</v>
      </c>
      <c r="S8" s="8"/>
      <c r="T8" s="8"/>
      <c r="U8" s="8"/>
      <c r="V8" s="8"/>
      <c r="W8" s="8">
        <v>257355448</v>
      </c>
      <c r="X8" s="8">
        <v>169845867</v>
      </c>
      <c r="Y8" s="8">
        <v>87509581</v>
      </c>
      <c r="Z8" s="2">
        <v>51.52</v>
      </c>
      <c r="AA8" s="6">
        <v>226461156</v>
      </c>
    </row>
    <row r="9" spans="1:27" ht="13.5">
      <c r="A9" s="25" t="s">
        <v>35</v>
      </c>
      <c r="B9" s="24"/>
      <c r="C9" s="6">
        <v>131101566</v>
      </c>
      <c r="D9" s="6"/>
      <c r="E9" s="7">
        <v>88267490</v>
      </c>
      <c r="F9" s="8">
        <v>120050064</v>
      </c>
      <c r="G9" s="8">
        <v>-9932137</v>
      </c>
      <c r="H9" s="8">
        <v>9780321</v>
      </c>
      <c r="I9" s="8">
        <v>20445272</v>
      </c>
      <c r="J9" s="8">
        <v>20293456</v>
      </c>
      <c r="K9" s="8">
        <v>11049905</v>
      </c>
      <c r="L9" s="8">
        <v>11049905</v>
      </c>
      <c r="M9" s="8">
        <v>10927546</v>
      </c>
      <c r="N9" s="8">
        <v>33027356</v>
      </c>
      <c r="O9" s="8">
        <v>10634228</v>
      </c>
      <c r="P9" s="8">
        <v>10965320</v>
      </c>
      <c r="Q9" s="8">
        <v>8808911</v>
      </c>
      <c r="R9" s="8">
        <v>30408459</v>
      </c>
      <c r="S9" s="8"/>
      <c r="T9" s="8"/>
      <c r="U9" s="8"/>
      <c r="V9" s="8"/>
      <c r="W9" s="8">
        <v>83729271</v>
      </c>
      <c r="X9" s="8">
        <v>90037548</v>
      </c>
      <c r="Y9" s="8">
        <v>-6308277</v>
      </c>
      <c r="Z9" s="2">
        <v>-7.01</v>
      </c>
      <c r="AA9" s="6">
        <v>120050064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8740917</v>
      </c>
      <c r="D11" s="6"/>
      <c r="E11" s="7">
        <v>22551530</v>
      </c>
      <c r="F11" s="8">
        <v>8749992</v>
      </c>
      <c r="G11" s="8">
        <v>-434356</v>
      </c>
      <c r="H11" s="8">
        <v>543687</v>
      </c>
      <c r="I11" s="8">
        <v>560405</v>
      </c>
      <c r="J11" s="8">
        <v>669736</v>
      </c>
      <c r="K11" s="8">
        <v>657975</v>
      </c>
      <c r="L11" s="8">
        <v>657975</v>
      </c>
      <c r="M11" s="8">
        <v>552260</v>
      </c>
      <c r="N11" s="8">
        <v>1868210</v>
      </c>
      <c r="O11" s="8">
        <v>600180</v>
      </c>
      <c r="P11" s="8">
        <v>721327</v>
      </c>
      <c r="Q11" s="8">
        <v>408964</v>
      </c>
      <c r="R11" s="8">
        <v>1730471</v>
      </c>
      <c r="S11" s="8"/>
      <c r="T11" s="8"/>
      <c r="U11" s="8"/>
      <c r="V11" s="8"/>
      <c r="W11" s="8">
        <v>4268417</v>
      </c>
      <c r="X11" s="8">
        <v>6562494</v>
      </c>
      <c r="Y11" s="8">
        <v>-2294077</v>
      </c>
      <c r="Z11" s="2">
        <v>-34.96</v>
      </c>
      <c r="AA11" s="6">
        <v>8749992</v>
      </c>
    </row>
    <row r="12" spans="1:27" ht="13.5">
      <c r="A12" s="25" t="s">
        <v>37</v>
      </c>
      <c r="B12" s="29"/>
      <c r="C12" s="6">
        <v>5124547</v>
      </c>
      <c r="D12" s="6"/>
      <c r="E12" s="7">
        <v>7389907</v>
      </c>
      <c r="F12" s="8">
        <v>7389900</v>
      </c>
      <c r="G12" s="8">
        <v>-95946</v>
      </c>
      <c r="H12" s="8">
        <v>354091</v>
      </c>
      <c r="I12" s="8">
        <v>265057</v>
      </c>
      <c r="J12" s="8">
        <v>523202</v>
      </c>
      <c r="K12" s="8">
        <v>290391</v>
      </c>
      <c r="L12" s="8">
        <v>152774</v>
      </c>
      <c r="M12" s="8">
        <v>153944</v>
      </c>
      <c r="N12" s="8">
        <v>597109</v>
      </c>
      <c r="O12" s="8">
        <v>143006</v>
      </c>
      <c r="P12" s="8">
        <v>98582</v>
      </c>
      <c r="Q12" s="8">
        <v>122245</v>
      </c>
      <c r="R12" s="8">
        <v>363833</v>
      </c>
      <c r="S12" s="8"/>
      <c r="T12" s="8"/>
      <c r="U12" s="8"/>
      <c r="V12" s="8"/>
      <c r="W12" s="8">
        <v>1484144</v>
      </c>
      <c r="X12" s="8">
        <v>5542425</v>
      </c>
      <c r="Y12" s="8">
        <v>-4058281</v>
      </c>
      <c r="Z12" s="2">
        <v>-73.22</v>
      </c>
      <c r="AA12" s="6">
        <v>7389900</v>
      </c>
    </row>
    <row r="13" spans="1:27" ht="13.5">
      <c r="A13" s="23" t="s">
        <v>38</v>
      </c>
      <c r="B13" s="29"/>
      <c r="C13" s="6">
        <v>54192103</v>
      </c>
      <c r="D13" s="6"/>
      <c r="E13" s="7">
        <v>45114909</v>
      </c>
      <c r="F13" s="8">
        <v>64009596</v>
      </c>
      <c r="G13" s="8">
        <v>-6418086</v>
      </c>
      <c r="H13" s="8">
        <v>6026036</v>
      </c>
      <c r="I13" s="8">
        <v>6518612</v>
      </c>
      <c r="J13" s="8">
        <v>6126562</v>
      </c>
      <c r="K13" s="8">
        <v>5522320</v>
      </c>
      <c r="L13" s="8">
        <v>5522320</v>
      </c>
      <c r="M13" s="8">
        <v>987123</v>
      </c>
      <c r="N13" s="8">
        <v>12031763</v>
      </c>
      <c r="O13" s="8">
        <v>1891115</v>
      </c>
      <c r="P13" s="8">
        <v>2467599</v>
      </c>
      <c r="Q13" s="8">
        <v>1791453</v>
      </c>
      <c r="R13" s="8">
        <v>6150167</v>
      </c>
      <c r="S13" s="8"/>
      <c r="T13" s="8"/>
      <c r="U13" s="8"/>
      <c r="V13" s="8"/>
      <c r="W13" s="8">
        <v>24308492</v>
      </c>
      <c r="X13" s="8">
        <v>48007197</v>
      </c>
      <c r="Y13" s="8">
        <v>-23698705</v>
      </c>
      <c r="Z13" s="2">
        <v>-49.36</v>
      </c>
      <c r="AA13" s="6">
        <v>64009596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56335142</v>
      </c>
      <c r="D15" s="6"/>
      <c r="E15" s="7">
        <v>52645556</v>
      </c>
      <c r="F15" s="8">
        <v>56230404</v>
      </c>
      <c r="G15" s="8">
        <v>-2610263</v>
      </c>
      <c r="H15" s="8">
        <v>3267361</v>
      </c>
      <c r="I15" s="8">
        <v>3024890</v>
      </c>
      <c r="J15" s="8">
        <v>3681988</v>
      </c>
      <c r="K15" s="8">
        <v>2433767</v>
      </c>
      <c r="L15" s="8">
        <v>2433767</v>
      </c>
      <c r="M15" s="8">
        <v>3447549</v>
      </c>
      <c r="N15" s="8">
        <v>8315083</v>
      </c>
      <c r="O15" s="8">
        <v>147463</v>
      </c>
      <c r="P15" s="8">
        <v>2288770</v>
      </c>
      <c r="Q15" s="8">
        <v>226013</v>
      </c>
      <c r="R15" s="8">
        <v>2662246</v>
      </c>
      <c r="S15" s="8"/>
      <c r="T15" s="8"/>
      <c r="U15" s="8"/>
      <c r="V15" s="8"/>
      <c r="W15" s="8">
        <v>14659317</v>
      </c>
      <c r="X15" s="8">
        <v>42172803</v>
      </c>
      <c r="Y15" s="8">
        <v>-27513486</v>
      </c>
      <c r="Z15" s="2">
        <v>-65.24</v>
      </c>
      <c r="AA15" s="6">
        <v>56230404</v>
      </c>
    </row>
    <row r="16" spans="1:27" ht="13.5">
      <c r="A16" s="23" t="s">
        <v>41</v>
      </c>
      <c r="B16" s="29"/>
      <c r="C16" s="6">
        <v>32073</v>
      </c>
      <c r="D16" s="6"/>
      <c r="E16" s="7">
        <v>45916</v>
      </c>
      <c r="F16" s="8">
        <v>45912</v>
      </c>
      <c r="G16" s="8">
        <v>-913</v>
      </c>
      <c r="H16" s="8">
        <v>563</v>
      </c>
      <c r="I16" s="8">
        <v>1273</v>
      </c>
      <c r="J16" s="8">
        <v>923</v>
      </c>
      <c r="K16" s="8">
        <v>1116</v>
      </c>
      <c r="L16" s="8">
        <v>1116</v>
      </c>
      <c r="M16" s="8">
        <v>708</v>
      </c>
      <c r="N16" s="8">
        <v>2940</v>
      </c>
      <c r="O16" s="8">
        <v>739</v>
      </c>
      <c r="P16" s="8">
        <v>1052</v>
      </c>
      <c r="Q16" s="8">
        <v>292</v>
      </c>
      <c r="R16" s="8">
        <v>2083</v>
      </c>
      <c r="S16" s="8"/>
      <c r="T16" s="8"/>
      <c r="U16" s="8"/>
      <c r="V16" s="8"/>
      <c r="W16" s="8">
        <v>5946</v>
      </c>
      <c r="X16" s="8">
        <v>34434</v>
      </c>
      <c r="Y16" s="8">
        <v>-28488</v>
      </c>
      <c r="Z16" s="2">
        <v>-82.73</v>
      </c>
      <c r="AA16" s="6">
        <v>45912</v>
      </c>
    </row>
    <row r="17" spans="1:27" ht="13.5">
      <c r="A17" s="23" t="s">
        <v>42</v>
      </c>
      <c r="B17" s="29"/>
      <c r="C17" s="6">
        <v>26305329</v>
      </c>
      <c r="D17" s="6"/>
      <c r="E17" s="7">
        <v>28837218</v>
      </c>
      <c r="F17" s="8">
        <v>28837212</v>
      </c>
      <c r="G17" s="8">
        <v>-9946817</v>
      </c>
      <c r="H17" s="8">
        <v>1507791</v>
      </c>
      <c r="I17" s="8">
        <v>2048935</v>
      </c>
      <c r="J17" s="8">
        <v>-6390091</v>
      </c>
      <c r="K17" s="8">
        <v>1386170</v>
      </c>
      <c r="L17" s="8">
        <v>1386170</v>
      </c>
      <c r="M17" s="8">
        <v>1258526</v>
      </c>
      <c r="N17" s="8">
        <v>4030866</v>
      </c>
      <c r="O17" s="8">
        <v>1308921</v>
      </c>
      <c r="P17" s="8">
        <v>2581754</v>
      </c>
      <c r="Q17" s="8">
        <v>6967078</v>
      </c>
      <c r="R17" s="8">
        <v>10857753</v>
      </c>
      <c r="S17" s="8"/>
      <c r="T17" s="8"/>
      <c r="U17" s="8"/>
      <c r="V17" s="8"/>
      <c r="W17" s="8">
        <v>8498528</v>
      </c>
      <c r="X17" s="8">
        <v>21627909</v>
      </c>
      <c r="Y17" s="8">
        <v>-13129381</v>
      </c>
      <c r="Z17" s="2">
        <v>-60.71</v>
      </c>
      <c r="AA17" s="6">
        <v>28837212</v>
      </c>
    </row>
    <row r="18" spans="1:27" ht="13.5">
      <c r="A18" s="23" t="s">
        <v>43</v>
      </c>
      <c r="B18" s="29"/>
      <c r="C18" s="6">
        <v>389862618</v>
      </c>
      <c r="D18" s="6"/>
      <c r="E18" s="7">
        <v>434121497</v>
      </c>
      <c r="F18" s="8">
        <v>438195924</v>
      </c>
      <c r="G18" s="8">
        <v>-171576420</v>
      </c>
      <c r="H18" s="8">
        <v>2618979</v>
      </c>
      <c r="I18" s="8">
        <v>3434642</v>
      </c>
      <c r="J18" s="8">
        <v>-165522799</v>
      </c>
      <c r="K18" s="8">
        <v>931227</v>
      </c>
      <c r="L18" s="8">
        <v>931227</v>
      </c>
      <c r="M18" s="8">
        <v>136351847</v>
      </c>
      <c r="N18" s="8">
        <v>138214301</v>
      </c>
      <c r="O18" s="8">
        <v>655081</v>
      </c>
      <c r="P18" s="8">
        <v>2733592</v>
      </c>
      <c r="Q18" s="8">
        <v>105533258</v>
      </c>
      <c r="R18" s="8">
        <v>108921931</v>
      </c>
      <c r="S18" s="8"/>
      <c r="T18" s="8"/>
      <c r="U18" s="8"/>
      <c r="V18" s="8"/>
      <c r="W18" s="8">
        <v>81613433</v>
      </c>
      <c r="X18" s="8">
        <v>328646943</v>
      </c>
      <c r="Y18" s="8">
        <v>-247033510</v>
      </c>
      <c r="Z18" s="2">
        <v>-75.17</v>
      </c>
      <c r="AA18" s="6">
        <v>438195924</v>
      </c>
    </row>
    <row r="19" spans="1:27" ht="13.5">
      <c r="A19" s="23" t="s">
        <v>44</v>
      </c>
      <c r="B19" s="29"/>
      <c r="C19" s="6">
        <v>40517853</v>
      </c>
      <c r="D19" s="6"/>
      <c r="E19" s="7">
        <v>205478126</v>
      </c>
      <c r="F19" s="26">
        <v>57324804</v>
      </c>
      <c r="G19" s="26">
        <v>-1452113</v>
      </c>
      <c r="H19" s="26">
        <v>-7315096</v>
      </c>
      <c r="I19" s="26">
        <v>9975688</v>
      </c>
      <c r="J19" s="26">
        <v>1208479</v>
      </c>
      <c r="K19" s="26">
        <v>1643802</v>
      </c>
      <c r="L19" s="26">
        <v>1781419</v>
      </c>
      <c r="M19" s="26">
        <v>6355741</v>
      </c>
      <c r="N19" s="26">
        <v>9780962</v>
      </c>
      <c r="O19" s="26">
        <v>4971016</v>
      </c>
      <c r="P19" s="26">
        <v>-6109127</v>
      </c>
      <c r="Q19" s="26">
        <v>1452253</v>
      </c>
      <c r="R19" s="26">
        <v>314142</v>
      </c>
      <c r="S19" s="26"/>
      <c r="T19" s="26"/>
      <c r="U19" s="26"/>
      <c r="V19" s="26"/>
      <c r="W19" s="26">
        <v>11303583</v>
      </c>
      <c r="X19" s="26">
        <v>42993603</v>
      </c>
      <c r="Y19" s="26">
        <v>-31690020</v>
      </c>
      <c r="Z19" s="27">
        <v>-73.71</v>
      </c>
      <c r="AA19" s="28">
        <v>57324804</v>
      </c>
    </row>
    <row r="20" spans="1:27" ht="13.5">
      <c r="A20" s="23" t="s">
        <v>45</v>
      </c>
      <c r="B20" s="29"/>
      <c r="C20" s="6">
        <v>22114248</v>
      </c>
      <c r="D20" s="6"/>
      <c r="E20" s="7">
        <v>20435091</v>
      </c>
      <c r="F20" s="8">
        <v>59234700</v>
      </c>
      <c r="G20" s="8"/>
      <c r="H20" s="8">
        <v>-18544</v>
      </c>
      <c r="I20" s="30"/>
      <c r="J20" s="8">
        <v>-18544</v>
      </c>
      <c r="K20" s="8">
        <v>-30841</v>
      </c>
      <c r="L20" s="8">
        <v>-30841</v>
      </c>
      <c r="M20" s="8">
        <v>26254</v>
      </c>
      <c r="N20" s="8">
        <v>-35428</v>
      </c>
      <c r="O20" s="8">
        <v>-50557</v>
      </c>
      <c r="P20" s="30">
        <v>-87254</v>
      </c>
      <c r="Q20" s="8">
        <v>-135566</v>
      </c>
      <c r="R20" s="8">
        <v>-273377</v>
      </c>
      <c r="S20" s="8"/>
      <c r="T20" s="8"/>
      <c r="U20" s="8"/>
      <c r="V20" s="8"/>
      <c r="W20" s="30">
        <v>-327349</v>
      </c>
      <c r="X20" s="8">
        <v>44426025</v>
      </c>
      <c r="Y20" s="8">
        <v>-44753374</v>
      </c>
      <c r="Z20" s="2">
        <v>-100.74</v>
      </c>
      <c r="AA20" s="6">
        <v>59234700</v>
      </c>
    </row>
    <row r="21" spans="1:27" ht="24.75" customHeight="1">
      <c r="A21" s="31" t="s">
        <v>46</v>
      </c>
      <c r="B21" s="32"/>
      <c r="C21" s="33">
        <f aca="true" t="shared" si="0" ref="C21:Y21">SUM(C5:C20)</f>
        <v>2701703112</v>
      </c>
      <c r="D21" s="33">
        <f t="shared" si="0"/>
        <v>0</v>
      </c>
      <c r="E21" s="34">
        <f t="shared" si="0"/>
        <v>3056921435</v>
      </c>
      <c r="F21" s="35">
        <f t="shared" si="0"/>
        <v>3106234740</v>
      </c>
      <c r="G21" s="35">
        <f t="shared" si="0"/>
        <v>-220832845</v>
      </c>
      <c r="H21" s="35">
        <f t="shared" si="0"/>
        <v>198817422</v>
      </c>
      <c r="I21" s="35">
        <f t="shared" si="0"/>
        <v>230133477</v>
      </c>
      <c r="J21" s="35">
        <f t="shared" si="0"/>
        <v>208118054</v>
      </c>
      <c r="K21" s="35">
        <f t="shared" si="0"/>
        <v>214921541</v>
      </c>
      <c r="L21" s="35">
        <f t="shared" si="0"/>
        <v>214921541</v>
      </c>
      <c r="M21" s="35">
        <f t="shared" si="0"/>
        <v>327535952</v>
      </c>
      <c r="N21" s="35">
        <f t="shared" si="0"/>
        <v>757379034</v>
      </c>
      <c r="O21" s="35">
        <f t="shared" si="0"/>
        <v>194860615</v>
      </c>
      <c r="P21" s="35">
        <f t="shared" si="0"/>
        <v>190037154</v>
      </c>
      <c r="Q21" s="35">
        <f t="shared" si="0"/>
        <v>294781048</v>
      </c>
      <c r="R21" s="35">
        <f t="shared" si="0"/>
        <v>679678817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1645175905</v>
      </c>
      <c r="X21" s="35">
        <f t="shared" si="0"/>
        <v>2329676055</v>
      </c>
      <c r="Y21" s="35">
        <f t="shared" si="0"/>
        <v>-684500150</v>
      </c>
      <c r="Z21" s="36">
        <f>+IF(X21&lt;&gt;0,+(Y21/X21)*100,0)</f>
        <v>-29.38177385353261</v>
      </c>
      <c r="AA21" s="33">
        <f>SUM(AA5:AA20)</f>
        <v>3106234740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751608306</v>
      </c>
      <c r="D24" s="6"/>
      <c r="E24" s="7">
        <v>801631894</v>
      </c>
      <c r="F24" s="8">
        <v>865168356</v>
      </c>
      <c r="G24" s="8">
        <v>-381302633</v>
      </c>
      <c r="H24" s="8">
        <v>434179530</v>
      </c>
      <c r="I24" s="8">
        <v>-1432353328</v>
      </c>
      <c r="J24" s="8">
        <v>-1379476431</v>
      </c>
      <c r="K24" s="8">
        <v>70579256</v>
      </c>
      <c r="L24" s="8">
        <v>70579256</v>
      </c>
      <c r="M24" s="8">
        <v>64844053</v>
      </c>
      <c r="N24" s="8">
        <v>206002565</v>
      </c>
      <c r="O24" s="8">
        <v>66419894</v>
      </c>
      <c r="P24" s="8">
        <v>90050228</v>
      </c>
      <c r="Q24" s="8">
        <v>94995236</v>
      </c>
      <c r="R24" s="8">
        <v>251465358</v>
      </c>
      <c r="S24" s="8"/>
      <c r="T24" s="8"/>
      <c r="U24" s="8"/>
      <c r="V24" s="8"/>
      <c r="W24" s="8">
        <v>-922008508</v>
      </c>
      <c r="X24" s="8">
        <v>648876267</v>
      </c>
      <c r="Y24" s="8">
        <v>-1570884775</v>
      </c>
      <c r="Z24" s="2">
        <v>-242.09</v>
      </c>
      <c r="AA24" s="6">
        <v>865168356</v>
      </c>
    </row>
    <row r="25" spans="1:27" ht="13.5">
      <c r="A25" s="25" t="s">
        <v>49</v>
      </c>
      <c r="B25" s="24"/>
      <c r="C25" s="6">
        <v>34389973</v>
      </c>
      <c r="D25" s="6"/>
      <c r="E25" s="7">
        <v>36040001</v>
      </c>
      <c r="F25" s="8">
        <v>36040008</v>
      </c>
      <c r="G25" s="8">
        <v>2887569</v>
      </c>
      <c r="H25" s="8">
        <v>2887544</v>
      </c>
      <c r="I25" s="8">
        <v>2887569</v>
      </c>
      <c r="J25" s="8">
        <v>8662682</v>
      </c>
      <c r="K25" s="8">
        <v>2887562</v>
      </c>
      <c r="L25" s="8">
        <v>2887562</v>
      </c>
      <c r="M25" s="8">
        <v>2887544</v>
      </c>
      <c r="N25" s="8">
        <v>8662668</v>
      </c>
      <c r="O25" s="8">
        <v>2594698</v>
      </c>
      <c r="P25" s="8">
        <v>2432163</v>
      </c>
      <c r="Q25" s="8">
        <v>2687312</v>
      </c>
      <c r="R25" s="8">
        <v>7714173</v>
      </c>
      <c r="S25" s="8"/>
      <c r="T25" s="8"/>
      <c r="U25" s="8"/>
      <c r="V25" s="8"/>
      <c r="W25" s="8">
        <v>25039523</v>
      </c>
      <c r="X25" s="8">
        <v>27030006</v>
      </c>
      <c r="Y25" s="8">
        <v>-1990483</v>
      </c>
      <c r="Z25" s="2">
        <v>-7.36</v>
      </c>
      <c r="AA25" s="6">
        <v>36040008</v>
      </c>
    </row>
    <row r="26" spans="1:27" ht="13.5">
      <c r="A26" s="25" t="s">
        <v>50</v>
      </c>
      <c r="B26" s="24"/>
      <c r="C26" s="6">
        <v>248125293</v>
      </c>
      <c r="D26" s="6"/>
      <c r="E26" s="7">
        <v>125040540</v>
      </c>
      <c r="F26" s="8">
        <v>181553472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136165104</v>
      </c>
      <c r="Y26" s="8">
        <v>-136165104</v>
      </c>
      <c r="Z26" s="2">
        <v>-100</v>
      </c>
      <c r="AA26" s="6">
        <v>181553472</v>
      </c>
    </row>
    <row r="27" spans="1:27" ht="13.5">
      <c r="A27" s="25" t="s">
        <v>51</v>
      </c>
      <c r="B27" s="24"/>
      <c r="C27" s="6">
        <v>300013983</v>
      </c>
      <c r="D27" s="6"/>
      <c r="E27" s="7">
        <v>292573695</v>
      </c>
      <c r="F27" s="8">
        <v>300573732</v>
      </c>
      <c r="G27" s="8"/>
      <c r="H27" s="8"/>
      <c r="I27" s="8">
        <v>77087691</v>
      </c>
      <c r="J27" s="8">
        <v>77087691</v>
      </c>
      <c r="K27" s="8">
        <v>115159849</v>
      </c>
      <c r="L27" s="8">
        <v>34128960</v>
      </c>
      <c r="M27" s="8">
        <v>26065682</v>
      </c>
      <c r="N27" s="8">
        <v>175354491</v>
      </c>
      <c r="O27" s="8">
        <v>25820658</v>
      </c>
      <c r="P27" s="8">
        <v>23312822</v>
      </c>
      <c r="Q27" s="8">
        <v>24962793</v>
      </c>
      <c r="R27" s="8">
        <v>74096273</v>
      </c>
      <c r="S27" s="8"/>
      <c r="T27" s="8"/>
      <c r="U27" s="8"/>
      <c r="V27" s="8"/>
      <c r="W27" s="8">
        <v>326538455</v>
      </c>
      <c r="X27" s="8">
        <v>225430299</v>
      </c>
      <c r="Y27" s="8">
        <v>101108156</v>
      </c>
      <c r="Z27" s="2">
        <v>44.85</v>
      </c>
      <c r="AA27" s="6">
        <v>300573732</v>
      </c>
    </row>
    <row r="28" spans="1:27" ht="13.5">
      <c r="A28" s="25" t="s">
        <v>52</v>
      </c>
      <c r="B28" s="24"/>
      <c r="C28" s="6">
        <v>71690411</v>
      </c>
      <c r="D28" s="6"/>
      <c r="E28" s="7">
        <v>50423081</v>
      </c>
      <c r="F28" s="8">
        <v>53210508</v>
      </c>
      <c r="G28" s="8">
        <v>2903595</v>
      </c>
      <c r="H28" s="8">
        <v>3350676</v>
      </c>
      <c r="I28" s="8">
        <v>3142042</v>
      </c>
      <c r="J28" s="8">
        <v>9396313</v>
      </c>
      <c r="K28" s="8">
        <v>9083257</v>
      </c>
      <c r="L28" s="8">
        <v>9083257</v>
      </c>
      <c r="M28" s="8">
        <v>3907504</v>
      </c>
      <c r="N28" s="8">
        <v>22074018</v>
      </c>
      <c r="O28" s="8">
        <v>3416346</v>
      </c>
      <c r="P28" s="8">
        <v>2598268</v>
      </c>
      <c r="Q28" s="8">
        <v>3009517</v>
      </c>
      <c r="R28" s="8">
        <v>9024131</v>
      </c>
      <c r="S28" s="8"/>
      <c r="T28" s="8"/>
      <c r="U28" s="8"/>
      <c r="V28" s="8"/>
      <c r="W28" s="8">
        <v>40494462</v>
      </c>
      <c r="X28" s="8">
        <v>39907881</v>
      </c>
      <c r="Y28" s="8">
        <v>586581</v>
      </c>
      <c r="Z28" s="2">
        <v>1.47</v>
      </c>
      <c r="AA28" s="6">
        <v>53210508</v>
      </c>
    </row>
    <row r="29" spans="1:27" ht="13.5">
      <c r="A29" s="25" t="s">
        <v>53</v>
      </c>
      <c r="B29" s="24"/>
      <c r="C29" s="6">
        <v>981788596</v>
      </c>
      <c r="D29" s="6"/>
      <c r="E29" s="7">
        <v>1067727404</v>
      </c>
      <c r="F29" s="8">
        <v>1080505224</v>
      </c>
      <c r="G29" s="8">
        <v>26577551</v>
      </c>
      <c r="H29" s="8">
        <v>136620620</v>
      </c>
      <c r="I29" s="8">
        <v>114458443</v>
      </c>
      <c r="J29" s="8">
        <v>277656614</v>
      </c>
      <c r="K29" s="8">
        <v>88340173</v>
      </c>
      <c r="L29" s="8">
        <v>88340173</v>
      </c>
      <c r="M29" s="8">
        <v>83676730</v>
      </c>
      <c r="N29" s="8">
        <v>260357076</v>
      </c>
      <c r="O29" s="8">
        <v>79482023</v>
      </c>
      <c r="P29" s="8">
        <v>79052180</v>
      </c>
      <c r="Q29" s="8">
        <v>78140482</v>
      </c>
      <c r="R29" s="8">
        <v>236674685</v>
      </c>
      <c r="S29" s="8"/>
      <c r="T29" s="8"/>
      <c r="U29" s="8"/>
      <c r="V29" s="8"/>
      <c r="W29" s="8">
        <v>774688375</v>
      </c>
      <c r="X29" s="8">
        <v>810378918</v>
      </c>
      <c r="Y29" s="8">
        <v>-35690543</v>
      </c>
      <c r="Z29" s="2">
        <v>-4.4</v>
      </c>
      <c r="AA29" s="6">
        <v>1080505224</v>
      </c>
    </row>
    <row r="30" spans="1:27" ht="13.5">
      <c r="A30" s="25" t="s">
        <v>54</v>
      </c>
      <c r="B30" s="24"/>
      <c r="C30" s="6">
        <v>11099696</v>
      </c>
      <c r="D30" s="6"/>
      <c r="E30" s="7">
        <v>16611957</v>
      </c>
      <c r="F30" s="8">
        <v>8519592</v>
      </c>
      <c r="G30" s="8">
        <v>-34429</v>
      </c>
      <c r="H30" s="8">
        <v>280341</v>
      </c>
      <c r="I30" s="8">
        <v>652952</v>
      </c>
      <c r="J30" s="8">
        <v>898864</v>
      </c>
      <c r="K30" s="8">
        <v>639634</v>
      </c>
      <c r="L30" s="8">
        <v>639634</v>
      </c>
      <c r="M30" s="8">
        <v>186429</v>
      </c>
      <c r="N30" s="8">
        <v>1465697</v>
      </c>
      <c r="O30" s="8">
        <v>99328</v>
      </c>
      <c r="P30" s="8">
        <v>223690</v>
      </c>
      <c r="Q30" s="8">
        <v>118904</v>
      </c>
      <c r="R30" s="8">
        <v>441922</v>
      </c>
      <c r="S30" s="8"/>
      <c r="T30" s="8"/>
      <c r="U30" s="8"/>
      <c r="V30" s="8"/>
      <c r="W30" s="8">
        <v>2806483</v>
      </c>
      <c r="X30" s="8">
        <v>6389694</v>
      </c>
      <c r="Y30" s="8">
        <v>-3583211</v>
      </c>
      <c r="Z30" s="2">
        <v>-56.08</v>
      </c>
      <c r="AA30" s="6">
        <v>8519592</v>
      </c>
    </row>
    <row r="31" spans="1:27" ht="13.5">
      <c r="A31" s="25" t="s">
        <v>55</v>
      </c>
      <c r="B31" s="24"/>
      <c r="C31" s="6">
        <v>299353295</v>
      </c>
      <c r="D31" s="6"/>
      <c r="E31" s="7">
        <v>340257132</v>
      </c>
      <c r="F31" s="8">
        <v>337161792</v>
      </c>
      <c r="G31" s="8">
        <v>3518915</v>
      </c>
      <c r="H31" s="8">
        <v>24373739</v>
      </c>
      <c r="I31" s="8">
        <v>32466224</v>
      </c>
      <c r="J31" s="8">
        <v>60358878</v>
      </c>
      <c r="K31" s="8">
        <v>37283230</v>
      </c>
      <c r="L31" s="8">
        <v>39277878</v>
      </c>
      <c r="M31" s="8">
        <v>13313861</v>
      </c>
      <c r="N31" s="8">
        <v>89874969</v>
      </c>
      <c r="O31" s="8">
        <v>23757940</v>
      </c>
      <c r="P31" s="8">
        <v>37693417</v>
      </c>
      <c r="Q31" s="8">
        <v>29083440</v>
      </c>
      <c r="R31" s="8">
        <v>90534797</v>
      </c>
      <c r="S31" s="8"/>
      <c r="T31" s="8"/>
      <c r="U31" s="8"/>
      <c r="V31" s="8"/>
      <c r="W31" s="8">
        <v>240768644</v>
      </c>
      <c r="X31" s="8">
        <v>252871344</v>
      </c>
      <c r="Y31" s="8">
        <v>-12102700</v>
      </c>
      <c r="Z31" s="2">
        <v>-4.79</v>
      </c>
      <c r="AA31" s="6">
        <v>337161792</v>
      </c>
    </row>
    <row r="32" spans="1:27" ht="13.5">
      <c r="A32" s="25" t="s">
        <v>43</v>
      </c>
      <c r="B32" s="24"/>
      <c r="C32" s="6">
        <v>3159429</v>
      </c>
      <c r="D32" s="6"/>
      <c r="E32" s="7">
        <v>5125136</v>
      </c>
      <c r="F32" s="8">
        <v>5125140</v>
      </c>
      <c r="G32" s="8"/>
      <c r="H32" s="8">
        <v>442523</v>
      </c>
      <c r="I32" s="8">
        <v>359581</v>
      </c>
      <c r="J32" s="8">
        <v>802104</v>
      </c>
      <c r="K32" s="8">
        <v>65098</v>
      </c>
      <c r="L32" s="8">
        <v>65098</v>
      </c>
      <c r="M32" s="8">
        <v>85709</v>
      </c>
      <c r="N32" s="8">
        <v>215905</v>
      </c>
      <c r="O32" s="8">
        <v>20617</v>
      </c>
      <c r="P32" s="8"/>
      <c r="Q32" s="8"/>
      <c r="R32" s="8">
        <v>20617</v>
      </c>
      <c r="S32" s="8"/>
      <c r="T32" s="8"/>
      <c r="U32" s="8"/>
      <c r="V32" s="8"/>
      <c r="W32" s="8">
        <v>1038626</v>
      </c>
      <c r="X32" s="8">
        <v>3843855</v>
      </c>
      <c r="Y32" s="8">
        <v>-2805229</v>
      </c>
      <c r="Z32" s="2">
        <v>-72.98</v>
      </c>
      <c r="AA32" s="6">
        <v>5125140</v>
      </c>
    </row>
    <row r="33" spans="1:27" ht="13.5">
      <c r="A33" s="25" t="s">
        <v>56</v>
      </c>
      <c r="B33" s="24"/>
      <c r="C33" s="6">
        <v>179055643</v>
      </c>
      <c r="D33" s="6"/>
      <c r="E33" s="7">
        <v>240531693</v>
      </c>
      <c r="F33" s="8">
        <v>213425940</v>
      </c>
      <c r="G33" s="8">
        <v>-471553848</v>
      </c>
      <c r="H33" s="8">
        <v>21605673</v>
      </c>
      <c r="I33" s="8">
        <v>14770236</v>
      </c>
      <c r="J33" s="8">
        <v>-435177939</v>
      </c>
      <c r="K33" s="8">
        <v>12682814</v>
      </c>
      <c r="L33" s="8">
        <v>14631363</v>
      </c>
      <c r="M33" s="8">
        <v>14859299</v>
      </c>
      <c r="N33" s="8">
        <v>42173476</v>
      </c>
      <c r="O33" s="8">
        <v>9419479</v>
      </c>
      <c r="P33" s="8">
        <v>13318091</v>
      </c>
      <c r="Q33" s="8">
        <v>7702680</v>
      </c>
      <c r="R33" s="8">
        <v>30440250</v>
      </c>
      <c r="S33" s="8"/>
      <c r="T33" s="8"/>
      <c r="U33" s="8"/>
      <c r="V33" s="8"/>
      <c r="W33" s="8">
        <v>-362564213</v>
      </c>
      <c r="X33" s="8">
        <v>160069455</v>
      </c>
      <c r="Y33" s="8">
        <v>-522633668</v>
      </c>
      <c r="Z33" s="2">
        <v>-326.5</v>
      </c>
      <c r="AA33" s="6">
        <v>213425940</v>
      </c>
    </row>
    <row r="34" spans="1:27" ht="13.5">
      <c r="A34" s="23" t="s">
        <v>57</v>
      </c>
      <c r="B34" s="29"/>
      <c r="C34" s="6">
        <v>23834511</v>
      </c>
      <c r="D34" s="6"/>
      <c r="E34" s="7">
        <v>2543</v>
      </c>
      <c r="F34" s="8">
        <v>5041032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3780774</v>
      </c>
      <c r="Y34" s="8">
        <v>-3780774</v>
      </c>
      <c r="Z34" s="2">
        <v>-100</v>
      </c>
      <c r="AA34" s="6">
        <v>5041032</v>
      </c>
    </row>
    <row r="35" spans="1:27" ht="12.75">
      <c r="A35" s="40" t="s">
        <v>58</v>
      </c>
      <c r="B35" s="32"/>
      <c r="C35" s="33">
        <f aca="true" t="shared" si="1" ref="C35:Y35">SUM(C24:C34)</f>
        <v>2904119136</v>
      </c>
      <c r="D35" s="33">
        <f>SUM(D24:D34)</f>
        <v>0</v>
      </c>
      <c r="E35" s="34">
        <f t="shared" si="1"/>
        <v>2975965076</v>
      </c>
      <c r="F35" s="35">
        <f t="shared" si="1"/>
        <v>3086324796</v>
      </c>
      <c r="G35" s="35">
        <f t="shared" si="1"/>
        <v>-817003280</v>
      </c>
      <c r="H35" s="35">
        <f t="shared" si="1"/>
        <v>623740646</v>
      </c>
      <c r="I35" s="35">
        <f t="shared" si="1"/>
        <v>-1186528590</v>
      </c>
      <c r="J35" s="35">
        <f t="shared" si="1"/>
        <v>-1379791224</v>
      </c>
      <c r="K35" s="35">
        <f t="shared" si="1"/>
        <v>336720873</v>
      </c>
      <c r="L35" s="35">
        <f t="shared" si="1"/>
        <v>259633181</v>
      </c>
      <c r="M35" s="35">
        <f t="shared" si="1"/>
        <v>209826811</v>
      </c>
      <c r="N35" s="35">
        <f t="shared" si="1"/>
        <v>806180865</v>
      </c>
      <c r="O35" s="35">
        <f t="shared" si="1"/>
        <v>211030983</v>
      </c>
      <c r="P35" s="35">
        <f t="shared" si="1"/>
        <v>248680859</v>
      </c>
      <c r="Q35" s="35">
        <f t="shared" si="1"/>
        <v>240700364</v>
      </c>
      <c r="R35" s="35">
        <f t="shared" si="1"/>
        <v>700412206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126801847</v>
      </c>
      <c r="X35" s="35">
        <f t="shared" si="1"/>
        <v>2314743597</v>
      </c>
      <c r="Y35" s="35">
        <f t="shared" si="1"/>
        <v>-2187941750</v>
      </c>
      <c r="Z35" s="36">
        <f>+IF(X35&lt;&gt;0,+(Y35/X35)*100,0)</f>
        <v>-94.52199167266991</v>
      </c>
      <c r="AA35" s="33">
        <f>SUM(AA24:AA34)</f>
        <v>3086324796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-202416024</v>
      </c>
      <c r="D37" s="46">
        <f>+D21-D35</f>
        <v>0</v>
      </c>
      <c r="E37" s="47">
        <f t="shared" si="2"/>
        <v>80956359</v>
      </c>
      <c r="F37" s="48">
        <f t="shared" si="2"/>
        <v>19909944</v>
      </c>
      <c r="G37" s="48">
        <f t="shared" si="2"/>
        <v>596170435</v>
      </c>
      <c r="H37" s="48">
        <f t="shared" si="2"/>
        <v>-424923224</v>
      </c>
      <c r="I37" s="48">
        <f t="shared" si="2"/>
        <v>1416662067</v>
      </c>
      <c r="J37" s="48">
        <f t="shared" si="2"/>
        <v>1587909278</v>
      </c>
      <c r="K37" s="48">
        <f t="shared" si="2"/>
        <v>-121799332</v>
      </c>
      <c r="L37" s="48">
        <f t="shared" si="2"/>
        <v>-44711640</v>
      </c>
      <c r="M37" s="48">
        <f t="shared" si="2"/>
        <v>117709141</v>
      </c>
      <c r="N37" s="48">
        <f t="shared" si="2"/>
        <v>-48801831</v>
      </c>
      <c r="O37" s="48">
        <f t="shared" si="2"/>
        <v>-16170368</v>
      </c>
      <c r="P37" s="48">
        <f t="shared" si="2"/>
        <v>-58643705</v>
      </c>
      <c r="Q37" s="48">
        <f t="shared" si="2"/>
        <v>54080684</v>
      </c>
      <c r="R37" s="48">
        <f t="shared" si="2"/>
        <v>-20733389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1518374058</v>
      </c>
      <c r="X37" s="48">
        <f>IF(F21=F35,0,X21-X35)</f>
        <v>14932458</v>
      </c>
      <c r="Y37" s="48">
        <f t="shared" si="2"/>
        <v>1503441600</v>
      </c>
      <c r="Z37" s="49">
        <f>+IF(X37&lt;&gt;0,+(Y37/X37)*100,0)</f>
        <v>10068.279448701614</v>
      </c>
      <c r="AA37" s="46">
        <f>+AA21-AA35</f>
        <v>19909944</v>
      </c>
    </row>
    <row r="38" spans="1:27" ht="22.5" customHeight="1">
      <c r="A38" s="50" t="s">
        <v>60</v>
      </c>
      <c r="B38" s="29"/>
      <c r="C38" s="6">
        <v>236380222</v>
      </c>
      <c r="D38" s="6"/>
      <c r="E38" s="7">
        <v>179419505</v>
      </c>
      <c r="F38" s="8">
        <v>212752608</v>
      </c>
      <c r="G38" s="8">
        <v>-41300718</v>
      </c>
      <c r="H38" s="8">
        <v>-23721983</v>
      </c>
      <c r="I38" s="8">
        <v>7702617</v>
      </c>
      <c r="J38" s="8">
        <v>-57320084</v>
      </c>
      <c r="K38" s="8">
        <v>9034941</v>
      </c>
      <c r="L38" s="8">
        <v>11532586</v>
      </c>
      <c r="M38" s="8">
        <v>1271187</v>
      </c>
      <c r="N38" s="8">
        <v>21838714</v>
      </c>
      <c r="O38" s="8">
        <v>26882006</v>
      </c>
      <c r="P38" s="8">
        <v>19242648</v>
      </c>
      <c r="Q38" s="8">
        <v>21678619</v>
      </c>
      <c r="R38" s="8">
        <v>67803273</v>
      </c>
      <c r="S38" s="8"/>
      <c r="T38" s="8"/>
      <c r="U38" s="8"/>
      <c r="V38" s="8"/>
      <c r="W38" s="8">
        <v>32321903</v>
      </c>
      <c r="X38" s="8">
        <v>159564456</v>
      </c>
      <c r="Y38" s="8">
        <v>-127242553</v>
      </c>
      <c r="Z38" s="2">
        <v>-79.74</v>
      </c>
      <c r="AA38" s="6">
        <v>212752608</v>
      </c>
    </row>
    <row r="39" spans="1:27" ht="57" customHeight="1">
      <c r="A39" s="50" t="s">
        <v>61</v>
      </c>
      <c r="B39" s="29"/>
      <c r="C39" s="28">
        <v>15764419</v>
      </c>
      <c r="D39" s="28"/>
      <c r="E39" s="7">
        <v>85554643</v>
      </c>
      <c r="F39" s="26">
        <v>12214560</v>
      </c>
      <c r="G39" s="26">
        <v>-97265</v>
      </c>
      <c r="H39" s="26">
        <v>1166567</v>
      </c>
      <c r="I39" s="26">
        <v>751865</v>
      </c>
      <c r="J39" s="26">
        <v>1821167</v>
      </c>
      <c r="K39" s="26">
        <v>1376828</v>
      </c>
      <c r="L39" s="26">
        <v>1376828</v>
      </c>
      <c r="M39" s="26">
        <v>1346054</v>
      </c>
      <c r="N39" s="26">
        <v>4099710</v>
      </c>
      <c r="O39" s="26">
        <v>737330</v>
      </c>
      <c r="P39" s="26">
        <v>1186801</v>
      </c>
      <c r="Q39" s="26">
        <v>792954</v>
      </c>
      <c r="R39" s="26">
        <v>2717085</v>
      </c>
      <c r="S39" s="26"/>
      <c r="T39" s="26"/>
      <c r="U39" s="26"/>
      <c r="V39" s="26"/>
      <c r="W39" s="26">
        <v>8637962</v>
      </c>
      <c r="X39" s="26">
        <v>9160920</v>
      </c>
      <c r="Y39" s="26">
        <v>-522958</v>
      </c>
      <c r="Z39" s="27">
        <v>-5.71</v>
      </c>
      <c r="AA39" s="28">
        <v>12214560</v>
      </c>
    </row>
    <row r="40" spans="1:27" ht="13.5">
      <c r="A40" s="23" t="s">
        <v>62</v>
      </c>
      <c r="B40" s="29"/>
      <c r="C40" s="51">
        <v>103422861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153151478</v>
      </c>
      <c r="D41" s="56">
        <f>SUM(D37:D40)</f>
        <v>0</v>
      </c>
      <c r="E41" s="57">
        <f t="shared" si="3"/>
        <v>345930507</v>
      </c>
      <c r="F41" s="58">
        <f t="shared" si="3"/>
        <v>244877112</v>
      </c>
      <c r="G41" s="58">
        <f t="shared" si="3"/>
        <v>554772452</v>
      </c>
      <c r="H41" s="58">
        <f t="shared" si="3"/>
        <v>-447478640</v>
      </c>
      <c r="I41" s="58">
        <f t="shared" si="3"/>
        <v>1425116549</v>
      </c>
      <c r="J41" s="58">
        <f t="shared" si="3"/>
        <v>1532410361</v>
      </c>
      <c r="K41" s="58">
        <f t="shared" si="3"/>
        <v>-111387563</v>
      </c>
      <c r="L41" s="58">
        <f t="shared" si="3"/>
        <v>-31802226</v>
      </c>
      <c r="M41" s="58">
        <f t="shared" si="3"/>
        <v>120326382</v>
      </c>
      <c r="N41" s="58">
        <f t="shared" si="3"/>
        <v>-22863407</v>
      </c>
      <c r="O41" s="58">
        <f t="shared" si="3"/>
        <v>11448968</v>
      </c>
      <c r="P41" s="58">
        <f t="shared" si="3"/>
        <v>-38214256</v>
      </c>
      <c r="Q41" s="58">
        <f t="shared" si="3"/>
        <v>76552257</v>
      </c>
      <c r="R41" s="58">
        <f t="shared" si="3"/>
        <v>49786969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1559333923</v>
      </c>
      <c r="X41" s="58">
        <f t="shared" si="3"/>
        <v>183657834</v>
      </c>
      <c r="Y41" s="58">
        <f t="shared" si="3"/>
        <v>1375676089</v>
      </c>
      <c r="Z41" s="59">
        <f>+IF(X41&lt;&gt;0,+(Y41/X41)*100,0)</f>
        <v>749.0429670427236</v>
      </c>
      <c r="AA41" s="56">
        <f>SUM(AA37:AA40)</f>
        <v>244877112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153151478</v>
      </c>
      <c r="D43" s="64">
        <f>+D41-D42</f>
        <v>0</v>
      </c>
      <c r="E43" s="65">
        <f t="shared" si="4"/>
        <v>345930507</v>
      </c>
      <c r="F43" s="66">
        <f t="shared" si="4"/>
        <v>244877112</v>
      </c>
      <c r="G43" s="66">
        <f t="shared" si="4"/>
        <v>554772452</v>
      </c>
      <c r="H43" s="66">
        <f t="shared" si="4"/>
        <v>-447478640</v>
      </c>
      <c r="I43" s="66">
        <f t="shared" si="4"/>
        <v>1425116549</v>
      </c>
      <c r="J43" s="66">
        <f t="shared" si="4"/>
        <v>1532410361</v>
      </c>
      <c r="K43" s="66">
        <f t="shared" si="4"/>
        <v>-111387563</v>
      </c>
      <c r="L43" s="66">
        <f t="shared" si="4"/>
        <v>-31802226</v>
      </c>
      <c r="M43" s="66">
        <f t="shared" si="4"/>
        <v>120326382</v>
      </c>
      <c r="N43" s="66">
        <f t="shared" si="4"/>
        <v>-22863407</v>
      </c>
      <c r="O43" s="66">
        <f t="shared" si="4"/>
        <v>11448968</v>
      </c>
      <c r="P43" s="66">
        <f t="shared" si="4"/>
        <v>-38214256</v>
      </c>
      <c r="Q43" s="66">
        <f t="shared" si="4"/>
        <v>76552257</v>
      </c>
      <c r="R43" s="66">
        <f t="shared" si="4"/>
        <v>49786969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1559333923</v>
      </c>
      <c r="X43" s="66">
        <f t="shared" si="4"/>
        <v>183657834</v>
      </c>
      <c r="Y43" s="66">
        <f t="shared" si="4"/>
        <v>1375676089</v>
      </c>
      <c r="Z43" s="67">
        <f>+IF(X43&lt;&gt;0,+(Y43/X43)*100,0)</f>
        <v>749.0429670427236</v>
      </c>
      <c r="AA43" s="64">
        <f>+AA41-AA42</f>
        <v>244877112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153151478</v>
      </c>
      <c r="D45" s="56">
        <f>SUM(D43:D44)</f>
        <v>0</v>
      </c>
      <c r="E45" s="57">
        <f t="shared" si="5"/>
        <v>345930507</v>
      </c>
      <c r="F45" s="58">
        <f t="shared" si="5"/>
        <v>244877112</v>
      </c>
      <c r="G45" s="58">
        <f t="shared" si="5"/>
        <v>554772452</v>
      </c>
      <c r="H45" s="58">
        <f t="shared" si="5"/>
        <v>-447478640</v>
      </c>
      <c r="I45" s="58">
        <f t="shared" si="5"/>
        <v>1425116549</v>
      </c>
      <c r="J45" s="58">
        <f t="shared" si="5"/>
        <v>1532410361</v>
      </c>
      <c r="K45" s="58">
        <f t="shared" si="5"/>
        <v>-111387563</v>
      </c>
      <c r="L45" s="58">
        <f t="shared" si="5"/>
        <v>-31802226</v>
      </c>
      <c r="M45" s="58">
        <f t="shared" si="5"/>
        <v>120326382</v>
      </c>
      <c r="N45" s="58">
        <f t="shared" si="5"/>
        <v>-22863407</v>
      </c>
      <c r="O45" s="58">
        <f t="shared" si="5"/>
        <v>11448968</v>
      </c>
      <c r="P45" s="58">
        <f t="shared" si="5"/>
        <v>-38214256</v>
      </c>
      <c r="Q45" s="58">
        <f t="shared" si="5"/>
        <v>76552257</v>
      </c>
      <c r="R45" s="58">
        <f t="shared" si="5"/>
        <v>49786969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1559333923</v>
      </c>
      <c r="X45" s="58">
        <f t="shared" si="5"/>
        <v>183657834</v>
      </c>
      <c r="Y45" s="58">
        <f t="shared" si="5"/>
        <v>1375676089</v>
      </c>
      <c r="Z45" s="59">
        <f>+IF(X45&lt;&gt;0,+(Y45/X45)*100,0)</f>
        <v>749.0429670427236</v>
      </c>
      <c r="AA45" s="56">
        <f>SUM(AA43:AA44)</f>
        <v>244877112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153151478</v>
      </c>
      <c r="D47" s="71">
        <f>SUM(D45:D46)</f>
        <v>0</v>
      </c>
      <c r="E47" s="72">
        <f t="shared" si="6"/>
        <v>345930507</v>
      </c>
      <c r="F47" s="73">
        <f t="shared" si="6"/>
        <v>244877112</v>
      </c>
      <c r="G47" s="73">
        <f t="shared" si="6"/>
        <v>554772452</v>
      </c>
      <c r="H47" s="74">
        <f t="shared" si="6"/>
        <v>-447478640</v>
      </c>
      <c r="I47" s="74">
        <f t="shared" si="6"/>
        <v>1425116549</v>
      </c>
      <c r="J47" s="74">
        <f t="shared" si="6"/>
        <v>1532410361</v>
      </c>
      <c r="K47" s="74">
        <f t="shared" si="6"/>
        <v>-111387563</v>
      </c>
      <c r="L47" s="74">
        <f t="shared" si="6"/>
        <v>-31802226</v>
      </c>
      <c r="M47" s="73">
        <f t="shared" si="6"/>
        <v>120326382</v>
      </c>
      <c r="N47" s="73">
        <f t="shared" si="6"/>
        <v>-22863407</v>
      </c>
      <c r="O47" s="74">
        <f t="shared" si="6"/>
        <v>11448968</v>
      </c>
      <c r="P47" s="74">
        <f t="shared" si="6"/>
        <v>-38214256</v>
      </c>
      <c r="Q47" s="74">
        <f t="shared" si="6"/>
        <v>76552257</v>
      </c>
      <c r="R47" s="74">
        <f t="shared" si="6"/>
        <v>49786969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1559333923</v>
      </c>
      <c r="X47" s="74">
        <f t="shared" si="6"/>
        <v>183657834</v>
      </c>
      <c r="Y47" s="74">
        <f t="shared" si="6"/>
        <v>1375676089</v>
      </c>
      <c r="Z47" s="75">
        <f>+IF(X47&lt;&gt;0,+(Y47/X47)*100,0)</f>
        <v>749.0429670427236</v>
      </c>
      <c r="AA47" s="76">
        <f>SUM(AA45:AA46)</f>
        <v>244877112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>
        <v>1200771539</v>
      </c>
      <c r="F5" s="8">
        <v>1200771539</v>
      </c>
      <c r="G5" s="8">
        <v>104675351</v>
      </c>
      <c r="H5" s="8">
        <v>86444715</v>
      </c>
      <c r="I5" s="8">
        <v>103003138</v>
      </c>
      <c r="J5" s="8">
        <v>294123204</v>
      </c>
      <c r="K5" s="8">
        <v>-1635553</v>
      </c>
      <c r="L5" s="8"/>
      <c r="M5" s="8"/>
      <c r="N5" s="8">
        <v>-1635553</v>
      </c>
      <c r="O5" s="8"/>
      <c r="P5" s="8"/>
      <c r="Q5" s="8"/>
      <c r="R5" s="8"/>
      <c r="S5" s="8"/>
      <c r="T5" s="8"/>
      <c r="U5" s="8"/>
      <c r="V5" s="8"/>
      <c r="W5" s="8">
        <v>292487651</v>
      </c>
      <c r="X5" s="8">
        <v>900578655</v>
      </c>
      <c r="Y5" s="8">
        <v>-608091004</v>
      </c>
      <c r="Z5" s="2">
        <v>-67.52</v>
      </c>
      <c r="AA5" s="6">
        <v>1200771539</v>
      </c>
    </row>
    <row r="6" spans="1:27" ht="13.5">
      <c r="A6" s="23" t="s">
        <v>32</v>
      </c>
      <c r="B6" s="24"/>
      <c r="C6" s="6"/>
      <c r="D6" s="6"/>
      <c r="E6" s="7">
        <v>2417937960</v>
      </c>
      <c r="F6" s="8">
        <v>2417937960</v>
      </c>
      <c r="G6" s="8">
        <v>205149651</v>
      </c>
      <c r="H6" s="8">
        <v>235881586</v>
      </c>
      <c r="I6" s="8">
        <v>215778113</v>
      </c>
      <c r="J6" s="8">
        <v>656809350</v>
      </c>
      <c r="K6" s="8">
        <v>-13303848</v>
      </c>
      <c r="L6" s="8"/>
      <c r="M6" s="8"/>
      <c r="N6" s="8">
        <v>-13303848</v>
      </c>
      <c r="O6" s="8"/>
      <c r="P6" s="8"/>
      <c r="Q6" s="8"/>
      <c r="R6" s="8"/>
      <c r="S6" s="8"/>
      <c r="T6" s="8"/>
      <c r="U6" s="8"/>
      <c r="V6" s="8"/>
      <c r="W6" s="8">
        <v>643505502</v>
      </c>
      <c r="X6" s="8">
        <v>1813453470</v>
      </c>
      <c r="Y6" s="8">
        <v>-1169947968</v>
      </c>
      <c r="Z6" s="2">
        <v>-64.51</v>
      </c>
      <c r="AA6" s="6">
        <v>2417937960</v>
      </c>
    </row>
    <row r="7" spans="1:27" ht="13.5">
      <c r="A7" s="25" t="s">
        <v>33</v>
      </c>
      <c r="B7" s="24"/>
      <c r="C7" s="6"/>
      <c r="D7" s="6"/>
      <c r="E7" s="7">
        <v>662966142</v>
      </c>
      <c r="F7" s="8">
        <v>662966142</v>
      </c>
      <c r="G7" s="8">
        <v>53599522</v>
      </c>
      <c r="H7" s="8">
        <v>90834651</v>
      </c>
      <c r="I7" s="8">
        <v>35846746</v>
      </c>
      <c r="J7" s="8">
        <v>180280919</v>
      </c>
      <c r="K7" s="8">
        <v>-6390294</v>
      </c>
      <c r="L7" s="8"/>
      <c r="M7" s="8"/>
      <c r="N7" s="8">
        <v>-6390294</v>
      </c>
      <c r="O7" s="8"/>
      <c r="P7" s="8"/>
      <c r="Q7" s="8"/>
      <c r="R7" s="8"/>
      <c r="S7" s="8"/>
      <c r="T7" s="8"/>
      <c r="U7" s="8"/>
      <c r="V7" s="8"/>
      <c r="W7" s="8">
        <v>173890625</v>
      </c>
      <c r="X7" s="8">
        <v>497224611</v>
      </c>
      <c r="Y7" s="8">
        <v>-323333986</v>
      </c>
      <c r="Z7" s="2">
        <v>-65.03</v>
      </c>
      <c r="AA7" s="6">
        <v>662966142</v>
      </c>
    </row>
    <row r="8" spans="1:27" ht="13.5">
      <c r="A8" s="25" t="s">
        <v>34</v>
      </c>
      <c r="B8" s="24"/>
      <c r="C8" s="6"/>
      <c r="D8" s="6"/>
      <c r="E8" s="7">
        <v>145475358</v>
      </c>
      <c r="F8" s="8">
        <v>145475358</v>
      </c>
      <c r="G8" s="8">
        <v>13377665</v>
      </c>
      <c r="H8" s="8">
        <v>20962988</v>
      </c>
      <c r="I8" s="8">
        <v>10756494</v>
      </c>
      <c r="J8" s="8">
        <v>45097147</v>
      </c>
      <c r="K8" s="8">
        <v>-1531216</v>
      </c>
      <c r="L8" s="8"/>
      <c r="M8" s="8"/>
      <c r="N8" s="8">
        <v>-1531216</v>
      </c>
      <c r="O8" s="8"/>
      <c r="P8" s="8"/>
      <c r="Q8" s="8"/>
      <c r="R8" s="8"/>
      <c r="S8" s="8"/>
      <c r="T8" s="8"/>
      <c r="U8" s="8"/>
      <c r="V8" s="8"/>
      <c r="W8" s="8">
        <v>43565931</v>
      </c>
      <c r="X8" s="8">
        <v>109106514</v>
      </c>
      <c r="Y8" s="8">
        <v>-65540583</v>
      </c>
      <c r="Z8" s="2">
        <v>-60.07</v>
      </c>
      <c r="AA8" s="6">
        <v>145475358</v>
      </c>
    </row>
    <row r="9" spans="1:27" ht="13.5">
      <c r="A9" s="25" t="s">
        <v>35</v>
      </c>
      <c r="B9" s="24"/>
      <c r="C9" s="6"/>
      <c r="D9" s="6"/>
      <c r="E9" s="7">
        <v>111323523</v>
      </c>
      <c r="F9" s="8">
        <v>111323523</v>
      </c>
      <c r="G9" s="8">
        <v>9098976</v>
      </c>
      <c r="H9" s="8">
        <v>8832635</v>
      </c>
      <c r="I9" s="8">
        <v>9628964</v>
      </c>
      <c r="J9" s="8">
        <v>27560575</v>
      </c>
      <c r="K9" s="8">
        <v>-261240</v>
      </c>
      <c r="L9" s="8"/>
      <c r="M9" s="8"/>
      <c r="N9" s="8">
        <v>-261240</v>
      </c>
      <c r="O9" s="8"/>
      <c r="P9" s="8"/>
      <c r="Q9" s="8"/>
      <c r="R9" s="8"/>
      <c r="S9" s="8"/>
      <c r="T9" s="8"/>
      <c r="U9" s="8"/>
      <c r="V9" s="8"/>
      <c r="W9" s="8">
        <v>27299335</v>
      </c>
      <c r="X9" s="8">
        <v>83492640</v>
      </c>
      <c r="Y9" s="8">
        <v>-56193305</v>
      </c>
      <c r="Z9" s="2">
        <v>-67.3</v>
      </c>
      <c r="AA9" s="6">
        <v>111323523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27826603</v>
      </c>
      <c r="F11" s="8">
        <v>27826603</v>
      </c>
      <c r="G11" s="8">
        <v>1014974</v>
      </c>
      <c r="H11" s="8">
        <v>521296</v>
      </c>
      <c r="I11" s="8">
        <v>12202070</v>
      </c>
      <c r="J11" s="8">
        <v>13738340</v>
      </c>
      <c r="K11" s="8">
        <v>2003490</v>
      </c>
      <c r="L11" s="8"/>
      <c r="M11" s="8"/>
      <c r="N11" s="8">
        <v>2003490</v>
      </c>
      <c r="O11" s="8"/>
      <c r="P11" s="8"/>
      <c r="Q11" s="8"/>
      <c r="R11" s="8"/>
      <c r="S11" s="8"/>
      <c r="T11" s="8"/>
      <c r="U11" s="8"/>
      <c r="V11" s="8"/>
      <c r="W11" s="8">
        <v>15741830</v>
      </c>
      <c r="X11" s="8">
        <v>20869983</v>
      </c>
      <c r="Y11" s="8">
        <v>-5128153</v>
      </c>
      <c r="Z11" s="2">
        <v>-24.57</v>
      </c>
      <c r="AA11" s="6">
        <v>27826603</v>
      </c>
    </row>
    <row r="12" spans="1:27" ht="13.5">
      <c r="A12" s="25" t="s">
        <v>37</v>
      </c>
      <c r="B12" s="29"/>
      <c r="C12" s="6"/>
      <c r="D12" s="6"/>
      <c r="E12" s="7">
        <v>14702275</v>
      </c>
      <c r="F12" s="8">
        <v>14702275</v>
      </c>
      <c r="G12" s="8">
        <v>233063</v>
      </c>
      <c r="H12" s="8">
        <v>1408314</v>
      </c>
      <c r="I12" s="8">
        <v>1872898</v>
      </c>
      <c r="J12" s="8">
        <v>3514275</v>
      </c>
      <c r="K12" s="8">
        <v>-4602</v>
      </c>
      <c r="L12" s="8"/>
      <c r="M12" s="8"/>
      <c r="N12" s="8">
        <v>-4602</v>
      </c>
      <c r="O12" s="8"/>
      <c r="P12" s="8"/>
      <c r="Q12" s="8"/>
      <c r="R12" s="8"/>
      <c r="S12" s="8"/>
      <c r="T12" s="8"/>
      <c r="U12" s="8"/>
      <c r="V12" s="8"/>
      <c r="W12" s="8">
        <v>3509673</v>
      </c>
      <c r="X12" s="8">
        <v>11026710</v>
      </c>
      <c r="Y12" s="8">
        <v>-7517037</v>
      </c>
      <c r="Z12" s="2">
        <v>-68.17</v>
      </c>
      <c r="AA12" s="6">
        <v>14702275</v>
      </c>
    </row>
    <row r="13" spans="1:27" ht="13.5">
      <c r="A13" s="23" t="s">
        <v>38</v>
      </c>
      <c r="B13" s="29"/>
      <c r="C13" s="6"/>
      <c r="D13" s="6"/>
      <c r="E13" s="7">
        <v>193739516</v>
      </c>
      <c r="F13" s="8">
        <v>193739516</v>
      </c>
      <c r="G13" s="8">
        <v>23739526</v>
      </c>
      <c r="H13" s="8">
        <v>33944488</v>
      </c>
      <c r="I13" s="8">
        <v>21466064</v>
      </c>
      <c r="J13" s="8">
        <v>79150078</v>
      </c>
      <c r="K13" s="8">
        <v>21556698</v>
      </c>
      <c r="L13" s="8"/>
      <c r="M13" s="8"/>
      <c r="N13" s="8">
        <v>21556698</v>
      </c>
      <c r="O13" s="8"/>
      <c r="P13" s="8"/>
      <c r="Q13" s="8"/>
      <c r="R13" s="8"/>
      <c r="S13" s="8"/>
      <c r="T13" s="8"/>
      <c r="U13" s="8"/>
      <c r="V13" s="8"/>
      <c r="W13" s="8">
        <v>100706776</v>
      </c>
      <c r="X13" s="8">
        <v>145304649</v>
      </c>
      <c r="Y13" s="8">
        <v>-44597873</v>
      </c>
      <c r="Z13" s="2">
        <v>-30.69</v>
      </c>
      <c r="AA13" s="6">
        <v>193739516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16064009</v>
      </c>
      <c r="F15" s="8">
        <v>16064009</v>
      </c>
      <c r="G15" s="8">
        <v>29535</v>
      </c>
      <c r="H15" s="8">
        <v>59032</v>
      </c>
      <c r="I15" s="8">
        <v>2405833</v>
      </c>
      <c r="J15" s="8">
        <v>2494400</v>
      </c>
      <c r="K15" s="8">
        <v>71878</v>
      </c>
      <c r="L15" s="8"/>
      <c r="M15" s="8"/>
      <c r="N15" s="8">
        <v>71878</v>
      </c>
      <c r="O15" s="8"/>
      <c r="P15" s="8"/>
      <c r="Q15" s="8"/>
      <c r="R15" s="8"/>
      <c r="S15" s="8"/>
      <c r="T15" s="8"/>
      <c r="U15" s="8"/>
      <c r="V15" s="8"/>
      <c r="W15" s="8">
        <v>2566278</v>
      </c>
      <c r="X15" s="8">
        <v>12048003</v>
      </c>
      <c r="Y15" s="8">
        <v>-9481725</v>
      </c>
      <c r="Z15" s="2">
        <v>-78.7</v>
      </c>
      <c r="AA15" s="6">
        <v>16064009</v>
      </c>
    </row>
    <row r="16" spans="1:27" ht="13.5">
      <c r="A16" s="23" t="s">
        <v>41</v>
      </c>
      <c r="B16" s="29"/>
      <c r="C16" s="6"/>
      <c r="D16" s="6"/>
      <c r="E16" s="7">
        <v>1071359</v>
      </c>
      <c r="F16" s="8">
        <v>1071359</v>
      </c>
      <c r="G16" s="8">
        <v>72413</v>
      </c>
      <c r="H16" s="8">
        <v>83533</v>
      </c>
      <c r="I16" s="8">
        <v>103838</v>
      </c>
      <c r="J16" s="8">
        <v>259784</v>
      </c>
      <c r="K16" s="8">
        <v>-43495</v>
      </c>
      <c r="L16" s="8"/>
      <c r="M16" s="8"/>
      <c r="N16" s="8">
        <v>-43495</v>
      </c>
      <c r="O16" s="8"/>
      <c r="P16" s="8"/>
      <c r="Q16" s="8"/>
      <c r="R16" s="8"/>
      <c r="S16" s="8"/>
      <c r="T16" s="8"/>
      <c r="U16" s="8"/>
      <c r="V16" s="8"/>
      <c r="W16" s="8">
        <v>216289</v>
      </c>
      <c r="X16" s="8">
        <v>803520</v>
      </c>
      <c r="Y16" s="8">
        <v>-587231</v>
      </c>
      <c r="Z16" s="2">
        <v>-73.08</v>
      </c>
      <c r="AA16" s="6">
        <v>1071359</v>
      </c>
    </row>
    <row r="17" spans="1:27" ht="13.5">
      <c r="A17" s="23" t="s">
        <v>42</v>
      </c>
      <c r="B17" s="29"/>
      <c r="C17" s="6"/>
      <c r="D17" s="6"/>
      <c r="E17" s="7">
        <v>575983</v>
      </c>
      <c r="F17" s="8">
        <v>575983</v>
      </c>
      <c r="G17" s="8">
        <v>168810</v>
      </c>
      <c r="H17" s="8"/>
      <c r="I17" s="8">
        <v>290700</v>
      </c>
      <c r="J17" s="8">
        <v>459510</v>
      </c>
      <c r="K17" s="8">
        <v>160640</v>
      </c>
      <c r="L17" s="8"/>
      <c r="M17" s="8"/>
      <c r="N17" s="8">
        <v>160640</v>
      </c>
      <c r="O17" s="8"/>
      <c r="P17" s="8"/>
      <c r="Q17" s="8"/>
      <c r="R17" s="8"/>
      <c r="S17" s="8"/>
      <c r="T17" s="8"/>
      <c r="U17" s="8"/>
      <c r="V17" s="8"/>
      <c r="W17" s="8">
        <v>620150</v>
      </c>
      <c r="X17" s="8">
        <v>431991</v>
      </c>
      <c r="Y17" s="8">
        <v>188159</v>
      </c>
      <c r="Z17" s="2">
        <v>43.56</v>
      </c>
      <c r="AA17" s="6">
        <v>575983</v>
      </c>
    </row>
    <row r="18" spans="1:27" ht="13.5">
      <c r="A18" s="23" t="s">
        <v>43</v>
      </c>
      <c r="B18" s="29"/>
      <c r="C18" s="6"/>
      <c r="D18" s="6"/>
      <c r="E18" s="7">
        <v>672022829</v>
      </c>
      <c r="F18" s="8">
        <v>672022829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504017136</v>
      </c>
      <c r="Y18" s="8">
        <v>-504017136</v>
      </c>
      <c r="Z18" s="2">
        <v>-100</v>
      </c>
      <c r="AA18" s="6">
        <v>672022829</v>
      </c>
    </row>
    <row r="19" spans="1:27" ht="13.5">
      <c r="A19" s="23" t="s">
        <v>44</v>
      </c>
      <c r="B19" s="29"/>
      <c r="C19" s="6"/>
      <c r="D19" s="6"/>
      <c r="E19" s="7">
        <v>129870593</v>
      </c>
      <c r="F19" s="26">
        <v>129870593</v>
      </c>
      <c r="G19" s="26">
        <v>1054187</v>
      </c>
      <c r="H19" s="26">
        <v>4435561</v>
      </c>
      <c r="I19" s="26">
        <v>5724304</v>
      </c>
      <c r="J19" s="26">
        <v>11214052</v>
      </c>
      <c r="K19" s="26">
        <v>2784160</v>
      </c>
      <c r="L19" s="26"/>
      <c r="M19" s="26"/>
      <c r="N19" s="26">
        <v>2784160</v>
      </c>
      <c r="O19" s="26"/>
      <c r="P19" s="26"/>
      <c r="Q19" s="26"/>
      <c r="R19" s="26"/>
      <c r="S19" s="26"/>
      <c r="T19" s="26"/>
      <c r="U19" s="26"/>
      <c r="V19" s="26"/>
      <c r="W19" s="26">
        <v>13998212</v>
      </c>
      <c r="X19" s="26">
        <v>97402932</v>
      </c>
      <c r="Y19" s="26">
        <v>-83404720</v>
      </c>
      <c r="Z19" s="27">
        <v>-85.63</v>
      </c>
      <c r="AA19" s="28">
        <v>129870593</v>
      </c>
    </row>
    <row r="20" spans="1:27" ht="13.5">
      <c r="A20" s="23" t="s">
        <v>45</v>
      </c>
      <c r="B20" s="29"/>
      <c r="C20" s="6"/>
      <c r="D20" s="6"/>
      <c r="E20" s="7">
        <v>10274656</v>
      </c>
      <c r="F20" s="8">
        <v>10274656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7705989</v>
      </c>
      <c r="Y20" s="8">
        <v>-7705989</v>
      </c>
      <c r="Z20" s="2">
        <v>-100</v>
      </c>
      <c r="AA20" s="6">
        <v>10274656</v>
      </c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5604622345</v>
      </c>
      <c r="F21" s="35">
        <f t="shared" si="0"/>
        <v>5604622345</v>
      </c>
      <c r="G21" s="35">
        <f t="shared" si="0"/>
        <v>412213673</v>
      </c>
      <c r="H21" s="35">
        <f t="shared" si="0"/>
        <v>483408799</v>
      </c>
      <c r="I21" s="35">
        <f t="shared" si="0"/>
        <v>419079162</v>
      </c>
      <c r="J21" s="35">
        <f t="shared" si="0"/>
        <v>1314701634</v>
      </c>
      <c r="K21" s="35">
        <f t="shared" si="0"/>
        <v>3406618</v>
      </c>
      <c r="L21" s="35">
        <f t="shared" si="0"/>
        <v>0</v>
      </c>
      <c r="M21" s="35">
        <f t="shared" si="0"/>
        <v>0</v>
      </c>
      <c r="N21" s="35">
        <f t="shared" si="0"/>
        <v>3406618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1318108252</v>
      </c>
      <c r="X21" s="35">
        <f t="shared" si="0"/>
        <v>4203466803</v>
      </c>
      <c r="Y21" s="35">
        <f t="shared" si="0"/>
        <v>-2885358551</v>
      </c>
      <c r="Z21" s="36">
        <f>+IF(X21&lt;&gt;0,+(Y21/X21)*100,0)</f>
        <v>-68.64235371005498</v>
      </c>
      <c r="AA21" s="33">
        <f>SUM(AA5:AA20)</f>
        <v>5604622345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/>
      <c r="D24" s="6"/>
      <c r="E24" s="7">
        <v>1455415928</v>
      </c>
      <c r="F24" s="8">
        <v>1455415928</v>
      </c>
      <c r="G24" s="8">
        <v>101007136</v>
      </c>
      <c r="H24" s="8">
        <v>100190692</v>
      </c>
      <c r="I24" s="8">
        <v>97699743</v>
      </c>
      <c r="J24" s="8">
        <v>298897571</v>
      </c>
      <c r="K24" s="8">
        <v>-392027</v>
      </c>
      <c r="L24" s="8"/>
      <c r="M24" s="8"/>
      <c r="N24" s="8">
        <v>-392027</v>
      </c>
      <c r="O24" s="8"/>
      <c r="P24" s="8"/>
      <c r="Q24" s="8"/>
      <c r="R24" s="8"/>
      <c r="S24" s="8"/>
      <c r="T24" s="8"/>
      <c r="U24" s="8"/>
      <c r="V24" s="8"/>
      <c r="W24" s="8">
        <v>298505544</v>
      </c>
      <c r="X24" s="8">
        <v>1091562300</v>
      </c>
      <c r="Y24" s="8">
        <v>-793056756</v>
      </c>
      <c r="Z24" s="2">
        <v>-72.65</v>
      </c>
      <c r="AA24" s="6">
        <v>1455415928</v>
      </c>
    </row>
    <row r="25" spans="1:27" ht="13.5">
      <c r="A25" s="25" t="s">
        <v>49</v>
      </c>
      <c r="B25" s="24"/>
      <c r="C25" s="6"/>
      <c r="D25" s="6"/>
      <c r="E25" s="7">
        <v>51487912</v>
      </c>
      <c r="F25" s="8">
        <v>51487912</v>
      </c>
      <c r="G25" s="8">
        <v>3474808</v>
      </c>
      <c r="H25" s="8">
        <v>3469804</v>
      </c>
      <c r="I25" s="8">
        <v>3668166</v>
      </c>
      <c r="J25" s="8">
        <v>10612778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10612778</v>
      </c>
      <c r="X25" s="8">
        <v>38615931</v>
      </c>
      <c r="Y25" s="8">
        <v>-28003153</v>
      </c>
      <c r="Z25" s="2">
        <v>-72.52</v>
      </c>
      <c r="AA25" s="6">
        <v>51487912</v>
      </c>
    </row>
    <row r="26" spans="1:27" ht="13.5">
      <c r="A26" s="25" t="s">
        <v>50</v>
      </c>
      <c r="B26" s="24"/>
      <c r="C26" s="6"/>
      <c r="D26" s="6"/>
      <c r="E26" s="7">
        <v>116890701</v>
      </c>
      <c r="F26" s="8">
        <v>116890701</v>
      </c>
      <c r="G26" s="8">
        <v>3308450</v>
      </c>
      <c r="H26" s="8">
        <v>2985633</v>
      </c>
      <c r="I26" s="8">
        <v>7104543</v>
      </c>
      <c r="J26" s="8">
        <v>13398626</v>
      </c>
      <c r="K26" s="8">
        <v>1760830</v>
      </c>
      <c r="L26" s="8"/>
      <c r="M26" s="8"/>
      <c r="N26" s="8">
        <v>1760830</v>
      </c>
      <c r="O26" s="8"/>
      <c r="P26" s="8"/>
      <c r="Q26" s="8"/>
      <c r="R26" s="8"/>
      <c r="S26" s="8"/>
      <c r="T26" s="8"/>
      <c r="U26" s="8"/>
      <c r="V26" s="8"/>
      <c r="W26" s="8">
        <v>15159456</v>
      </c>
      <c r="X26" s="8">
        <v>87668028</v>
      </c>
      <c r="Y26" s="8">
        <v>-72508572</v>
      </c>
      <c r="Z26" s="2">
        <v>-82.71</v>
      </c>
      <c r="AA26" s="6">
        <v>116890701</v>
      </c>
    </row>
    <row r="27" spans="1:27" ht="13.5">
      <c r="A27" s="25" t="s">
        <v>51</v>
      </c>
      <c r="B27" s="24"/>
      <c r="C27" s="6"/>
      <c r="D27" s="6"/>
      <c r="E27" s="7">
        <v>492025081</v>
      </c>
      <c r="F27" s="8">
        <v>492025081</v>
      </c>
      <c r="G27" s="8">
        <v>38681667</v>
      </c>
      <c r="H27" s="8">
        <v>39393776</v>
      </c>
      <c r="I27" s="8">
        <v>37909368</v>
      </c>
      <c r="J27" s="8">
        <v>115984811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115984811</v>
      </c>
      <c r="X27" s="8">
        <v>369018909</v>
      </c>
      <c r="Y27" s="8">
        <v>-253034098</v>
      </c>
      <c r="Z27" s="2">
        <v>-68.57</v>
      </c>
      <c r="AA27" s="6">
        <v>492025081</v>
      </c>
    </row>
    <row r="28" spans="1:27" ht="13.5">
      <c r="A28" s="25" t="s">
        <v>52</v>
      </c>
      <c r="B28" s="24"/>
      <c r="C28" s="6"/>
      <c r="D28" s="6"/>
      <c r="E28" s="7">
        <v>41660100</v>
      </c>
      <c r="F28" s="8">
        <v>41660100</v>
      </c>
      <c r="G28" s="8">
        <v>14157390</v>
      </c>
      <c r="H28" s="8">
        <v>211</v>
      </c>
      <c r="I28" s="8">
        <v>-2283436</v>
      </c>
      <c r="J28" s="8">
        <v>11874165</v>
      </c>
      <c r="K28" s="8">
        <v>-3205299</v>
      </c>
      <c r="L28" s="8"/>
      <c r="M28" s="8"/>
      <c r="N28" s="8">
        <v>-3205299</v>
      </c>
      <c r="O28" s="8"/>
      <c r="P28" s="8"/>
      <c r="Q28" s="8"/>
      <c r="R28" s="8"/>
      <c r="S28" s="8"/>
      <c r="T28" s="8"/>
      <c r="U28" s="8"/>
      <c r="V28" s="8"/>
      <c r="W28" s="8">
        <v>8668866</v>
      </c>
      <c r="X28" s="8">
        <v>31245084</v>
      </c>
      <c r="Y28" s="8">
        <v>-22576218</v>
      </c>
      <c r="Z28" s="2">
        <v>-72.26</v>
      </c>
      <c r="AA28" s="6">
        <v>41660100</v>
      </c>
    </row>
    <row r="29" spans="1:27" ht="13.5">
      <c r="A29" s="25" t="s">
        <v>53</v>
      </c>
      <c r="B29" s="24"/>
      <c r="C29" s="6"/>
      <c r="D29" s="6"/>
      <c r="E29" s="7">
        <v>2282599889</v>
      </c>
      <c r="F29" s="8">
        <v>2282599889</v>
      </c>
      <c r="G29" s="8">
        <v>237815132</v>
      </c>
      <c r="H29" s="8">
        <v>325807679</v>
      </c>
      <c r="I29" s="8">
        <v>272059987</v>
      </c>
      <c r="J29" s="8">
        <v>835682798</v>
      </c>
      <c r="K29" s="8">
        <v>117577433</v>
      </c>
      <c r="L29" s="8"/>
      <c r="M29" s="8"/>
      <c r="N29" s="8">
        <v>117577433</v>
      </c>
      <c r="O29" s="8"/>
      <c r="P29" s="8"/>
      <c r="Q29" s="8"/>
      <c r="R29" s="8"/>
      <c r="S29" s="8"/>
      <c r="T29" s="8"/>
      <c r="U29" s="8"/>
      <c r="V29" s="8"/>
      <c r="W29" s="8">
        <v>953260231</v>
      </c>
      <c r="X29" s="8">
        <v>1711949913</v>
      </c>
      <c r="Y29" s="8">
        <v>-758689682</v>
      </c>
      <c r="Z29" s="2">
        <v>-44.32</v>
      </c>
      <c r="AA29" s="6">
        <v>2282599889</v>
      </c>
    </row>
    <row r="30" spans="1:27" ht="13.5">
      <c r="A30" s="25" t="s">
        <v>54</v>
      </c>
      <c r="B30" s="24"/>
      <c r="C30" s="6"/>
      <c r="D30" s="6"/>
      <c r="E30" s="7">
        <v>55756421</v>
      </c>
      <c r="F30" s="8">
        <v>55756421</v>
      </c>
      <c r="G30" s="8">
        <v>3699515</v>
      </c>
      <c r="H30" s="8">
        <v>5168086</v>
      </c>
      <c r="I30" s="8">
        <v>3168307</v>
      </c>
      <c r="J30" s="8">
        <v>12035908</v>
      </c>
      <c r="K30" s="8">
        <v>4097272</v>
      </c>
      <c r="L30" s="8"/>
      <c r="M30" s="8"/>
      <c r="N30" s="8">
        <v>4097272</v>
      </c>
      <c r="O30" s="8"/>
      <c r="P30" s="8"/>
      <c r="Q30" s="8"/>
      <c r="R30" s="8"/>
      <c r="S30" s="8"/>
      <c r="T30" s="8"/>
      <c r="U30" s="8"/>
      <c r="V30" s="8"/>
      <c r="W30" s="8">
        <v>16133180</v>
      </c>
      <c r="X30" s="8">
        <v>41817321</v>
      </c>
      <c r="Y30" s="8">
        <v>-25684141</v>
      </c>
      <c r="Z30" s="2">
        <v>-61.42</v>
      </c>
      <c r="AA30" s="6">
        <v>55756421</v>
      </c>
    </row>
    <row r="31" spans="1:27" ht="13.5">
      <c r="A31" s="25" t="s">
        <v>55</v>
      </c>
      <c r="B31" s="24"/>
      <c r="C31" s="6"/>
      <c r="D31" s="6"/>
      <c r="E31" s="7">
        <v>589753456</v>
      </c>
      <c r="F31" s="8">
        <v>589753456</v>
      </c>
      <c r="G31" s="8">
        <v>-13075294</v>
      </c>
      <c r="H31" s="8">
        <v>40733219</v>
      </c>
      <c r="I31" s="8">
        <v>38486269</v>
      </c>
      <c r="J31" s="8">
        <v>66144194</v>
      </c>
      <c r="K31" s="8">
        <v>25379007</v>
      </c>
      <c r="L31" s="8"/>
      <c r="M31" s="8"/>
      <c r="N31" s="8">
        <v>25379007</v>
      </c>
      <c r="O31" s="8"/>
      <c r="P31" s="8"/>
      <c r="Q31" s="8"/>
      <c r="R31" s="8"/>
      <c r="S31" s="8"/>
      <c r="T31" s="8"/>
      <c r="U31" s="8"/>
      <c r="V31" s="8"/>
      <c r="W31" s="8">
        <v>91523201</v>
      </c>
      <c r="X31" s="8">
        <v>442315125</v>
      </c>
      <c r="Y31" s="8">
        <v>-350791924</v>
      </c>
      <c r="Z31" s="2">
        <v>-79.31</v>
      </c>
      <c r="AA31" s="6">
        <v>589753456</v>
      </c>
    </row>
    <row r="32" spans="1:27" ht="13.5">
      <c r="A32" s="25" t="s">
        <v>43</v>
      </c>
      <c r="B32" s="24"/>
      <c r="C32" s="6"/>
      <c r="D32" s="6"/>
      <c r="E32" s="7">
        <v>46379440</v>
      </c>
      <c r="F32" s="8">
        <v>46379440</v>
      </c>
      <c r="G32" s="8">
        <v>2593874</v>
      </c>
      <c r="H32" s="8">
        <v>5781376</v>
      </c>
      <c r="I32" s="8">
        <v>2472900</v>
      </c>
      <c r="J32" s="8">
        <v>10848150</v>
      </c>
      <c r="K32" s="8">
        <v>2473739</v>
      </c>
      <c r="L32" s="8"/>
      <c r="M32" s="8"/>
      <c r="N32" s="8">
        <v>2473739</v>
      </c>
      <c r="O32" s="8"/>
      <c r="P32" s="8"/>
      <c r="Q32" s="8"/>
      <c r="R32" s="8"/>
      <c r="S32" s="8"/>
      <c r="T32" s="8"/>
      <c r="U32" s="8"/>
      <c r="V32" s="8"/>
      <c r="W32" s="8">
        <v>13321889</v>
      </c>
      <c r="X32" s="8">
        <v>34784613</v>
      </c>
      <c r="Y32" s="8">
        <v>-21462724</v>
      </c>
      <c r="Z32" s="2">
        <v>-61.7</v>
      </c>
      <c r="AA32" s="6">
        <v>46379440</v>
      </c>
    </row>
    <row r="33" spans="1:27" ht="13.5">
      <c r="A33" s="25" t="s">
        <v>56</v>
      </c>
      <c r="B33" s="24"/>
      <c r="C33" s="6"/>
      <c r="D33" s="6"/>
      <c r="E33" s="7">
        <v>196494654</v>
      </c>
      <c r="F33" s="8">
        <v>196494654</v>
      </c>
      <c r="G33" s="8">
        <v>4069498</v>
      </c>
      <c r="H33" s="8">
        <v>10993769</v>
      </c>
      <c r="I33" s="8">
        <v>18037120</v>
      </c>
      <c r="J33" s="8">
        <v>33100387</v>
      </c>
      <c r="K33" s="8">
        <v>9091534</v>
      </c>
      <c r="L33" s="8"/>
      <c r="M33" s="8"/>
      <c r="N33" s="8">
        <v>9091534</v>
      </c>
      <c r="O33" s="8"/>
      <c r="P33" s="8"/>
      <c r="Q33" s="8"/>
      <c r="R33" s="8"/>
      <c r="S33" s="8"/>
      <c r="T33" s="8"/>
      <c r="U33" s="8"/>
      <c r="V33" s="8"/>
      <c r="W33" s="8">
        <v>42191921</v>
      </c>
      <c r="X33" s="8">
        <v>147371283</v>
      </c>
      <c r="Y33" s="8">
        <v>-105179362</v>
      </c>
      <c r="Z33" s="2">
        <v>-71.37</v>
      </c>
      <c r="AA33" s="6">
        <v>196494654</v>
      </c>
    </row>
    <row r="34" spans="1:27" ht="13.5">
      <c r="A34" s="23" t="s">
        <v>57</v>
      </c>
      <c r="B34" s="29"/>
      <c r="C34" s="6"/>
      <c r="D34" s="6"/>
      <c r="E34" s="7">
        <v>43396</v>
      </c>
      <c r="F34" s="8">
        <v>43396</v>
      </c>
      <c r="G34" s="8"/>
      <c r="H34" s="8"/>
      <c r="I34" s="8">
        <v>-324650</v>
      </c>
      <c r="J34" s="8">
        <v>-324650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-324650</v>
      </c>
      <c r="X34" s="8">
        <v>32544</v>
      </c>
      <c r="Y34" s="8">
        <v>-357194</v>
      </c>
      <c r="Z34" s="2">
        <v>-1097.57</v>
      </c>
      <c r="AA34" s="6">
        <v>43396</v>
      </c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5328506978</v>
      </c>
      <c r="F35" s="35">
        <f t="shared" si="1"/>
        <v>5328506978</v>
      </c>
      <c r="G35" s="35">
        <f t="shared" si="1"/>
        <v>395732176</v>
      </c>
      <c r="H35" s="35">
        <f t="shared" si="1"/>
        <v>534524245</v>
      </c>
      <c r="I35" s="35">
        <f t="shared" si="1"/>
        <v>477998317</v>
      </c>
      <c r="J35" s="35">
        <f t="shared" si="1"/>
        <v>1408254738</v>
      </c>
      <c r="K35" s="35">
        <f t="shared" si="1"/>
        <v>156782489</v>
      </c>
      <c r="L35" s="35">
        <f t="shared" si="1"/>
        <v>0</v>
      </c>
      <c r="M35" s="35">
        <f t="shared" si="1"/>
        <v>0</v>
      </c>
      <c r="N35" s="35">
        <f t="shared" si="1"/>
        <v>156782489</v>
      </c>
      <c r="O35" s="35">
        <f t="shared" si="1"/>
        <v>0</v>
      </c>
      <c r="P35" s="35">
        <f t="shared" si="1"/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1565037227</v>
      </c>
      <c r="X35" s="35">
        <f t="shared" si="1"/>
        <v>3996381051</v>
      </c>
      <c r="Y35" s="35">
        <f t="shared" si="1"/>
        <v>-2431343824</v>
      </c>
      <c r="Z35" s="36">
        <f>+IF(X35&lt;&gt;0,+(Y35/X35)*100,0)</f>
        <v>-60.83863858256493</v>
      </c>
      <c r="AA35" s="33">
        <f>SUM(AA24:AA34)</f>
        <v>5328506978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276115367</v>
      </c>
      <c r="F37" s="48">
        <f t="shared" si="2"/>
        <v>276115367</v>
      </c>
      <c r="G37" s="48">
        <f t="shared" si="2"/>
        <v>16481497</v>
      </c>
      <c r="H37" s="48">
        <f t="shared" si="2"/>
        <v>-51115446</v>
      </c>
      <c r="I37" s="48">
        <f t="shared" si="2"/>
        <v>-58919155</v>
      </c>
      <c r="J37" s="48">
        <f t="shared" si="2"/>
        <v>-93553104</v>
      </c>
      <c r="K37" s="48">
        <f t="shared" si="2"/>
        <v>-153375871</v>
      </c>
      <c r="L37" s="48">
        <f t="shared" si="2"/>
        <v>0</v>
      </c>
      <c r="M37" s="48">
        <f t="shared" si="2"/>
        <v>0</v>
      </c>
      <c r="N37" s="48">
        <f t="shared" si="2"/>
        <v>-153375871</v>
      </c>
      <c r="O37" s="48">
        <f t="shared" si="2"/>
        <v>0</v>
      </c>
      <c r="P37" s="48">
        <f t="shared" si="2"/>
        <v>0</v>
      </c>
      <c r="Q37" s="48">
        <f t="shared" si="2"/>
        <v>0</v>
      </c>
      <c r="R37" s="48">
        <f t="shared" si="2"/>
        <v>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-246928975</v>
      </c>
      <c r="X37" s="48">
        <f>IF(F21=F35,0,X21-X35)</f>
        <v>207085752</v>
      </c>
      <c r="Y37" s="48">
        <f t="shared" si="2"/>
        <v>-454014727</v>
      </c>
      <c r="Z37" s="49">
        <f>+IF(X37&lt;&gt;0,+(Y37/X37)*100,0)</f>
        <v>-219.2399634524349</v>
      </c>
      <c r="AA37" s="46">
        <f>+AA21-AA35</f>
        <v>276115367</v>
      </c>
    </row>
    <row r="38" spans="1:27" ht="22.5" customHeight="1">
      <c r="A38" s="50" t="s">
        <v>60</v>
      </c>
      <c r="B38" s="29"/>
      <c r="C38" s="6"/>
      <c r="D38" s="6"/>
      <c r="E38" s="7">
        <v>439342399</v>
      </c>
      <c r="F38" s="8">
        <v>439342399</v>
      </c>
      <c r="G38" s="8">
        <v>-186703730</v>
      </c>
      <c r="H38" s="8">
        <v>20494828</v>
      </c>
      <c r="I38" s="8">
        <v>29693270</v>
      </c>
      <c r="J38" s="8">
        <v>-136515632</v>
      </c>
      <c r="K38" s="8">
        <v>4871595</v>
      </c>
      <c r="L38" s="8"/>
      <c r="M38" s="8"/>
      <c r="N38" s="8">
        <v>4871595</v>
      </c>
      <c r="O38" s="8"/>
      <c r="P38" s="8"/>
      <c r="Q38" s="8"/>
      <c r="R38" s="8"/>
      <c r="S38" s="8"/>
      <c r="T38" s="8"/>
      <c r="U38" s="8"/>
      <c r="V38" s="8"/>
      <c r="W38" s="8">
        <v>-131644037</v>
      </c>
      <c r="X38" s="8">
        <v>329506803</v>
      </c>
      <c r="Y38" s="8">
        <v>-461150840</v>
      </c>
      <c r="Z38" s="2">
        <v>-139.95</v>
      </c>
      <c r="AA38" s="6">
        <v>439342399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715457766</v>
      </c>
      <c r="F41" s="58">
        <f t="shared" si="3"/>
        <v>715457766</v>
      </c>
      <c r="G41" s="58">
        <f t="shared" si="3"/>
        <v>-170222233</v>
      </c>
      <c r="H41" s="58">
        <f t="shared" si="3"/>
        <v>-30620618</v>
      </c>
      <c r="I41" s="58">
        <f t="shared" si="3"/>
        <v>-29225885</v>
      </c>
      <c r="J41" s="58">
        <f t="shared" si="3"/>
        <v>-230068736</v>
      </c>
      <c r="K41" s="58">
        <f t="shared" si="3"/>
        <v>-148504276</v>
      </c>
      <c r="L41" s="58">
        <f t="shared" si="3"/>
        <v>0</v>
      </c>
      <c r="M41" s="58">
        <f t="shared" si="3"/>
        <v>0</v>
      </c>
      <c r="N41" s="58">
        <f t="shared" si="3"/>
        <v>-148504276</v>
      </c>
      <c r="O41" s="58">
        <f t="shared" si="3"/>
        <v>0</v>
      </c>
      <c r="P41" s="58">
        <f t="shared" si="3"/>
        <v>0</v>
      </c>
      <c r="Q41" s="58">
        <f t="shared" si="3"/>
        <v>0</v>
      </c>
      <c r="R41" s="58">
        <f t="shared" si="3"/>
        <v>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-378573012</v>
      </c>
      <c r="X41" s="58">
        <f t="shared" si="3"/>
        <v>536592555</v>
      </c>
      <c r="Y41" s="58">
        <f t="shared" si="3"/>
        <v>-915165567</v>
      </c>
      <c r="Z41" s="59">
        <f>+IF(X41&lt;&gt;0,+(Y41/X41)*100,0)</f>
        <v>-170.55129790237214</v>
      </c>
      <c r="AA41" s="56">
        <f>SUM(AA37:AA40)</f>
        <v>715457766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715457766</v>
      </c>
      <c r="F43" s="66">
        <f t="shared" si="4"/>
        <v>715457766</v>
      </c>
      <c r="G43" s="66">
        <f t="shared" si="4"/>
        <v>-170222233</v>
      </c>
      <c r="H43" s="66">
        <f t="shared" si="4"/>
        <v>-30620618</v>
      </c>
      <c r="I43" s="66">
        <f t="shared" si="4"/>
        <v>-29225885</v>
      </c>
      <c r="J43" s="66">
        <f t="shared" si="4"/>
        <v>-230068736</v>
      </c>
      <c r="K43" s="66">
        <f t="shared" si="4"/>
        <v>-148504276</v>
      </c>
      <c r="L43" s="66">
        <f t="shared" si="4"/>
        <v>0</v>
      </c>
      <c r="M43" s="66">
        <f t="shared" si="4"/>
        <v>0</v>
      </c>
      <c r="N43" s="66">
        <f t="shared" si="4"/>
        <v>-148504276</v>
      </c>
      <c r="O43" s="66">
        <f t="shared" si="4"/>
        <v>0</v>
      </c>
      <c r="P43" s="66">
        <f t="shared" si="4"/>
        <v>0</v>
      </c>
      <c r="Q43" s="66">
        <f t="shared" si="4"/>
        <v>0</v>
      </c>
      <c r="R43" s="66">
        <f t="shared" si="4"/>
        <v>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-378573012</v>
      </c>
      <c r="X43" s="66">
        <f t="shared" si="4"/>
        <v>536592555</v>
      </c>
      <c r="Y43" s="66">
        <f t="shared" si="4"/>
        <v>-915165567</v>
      </c>
      <c r="Z43" s="67">
        <f>+IF(X43&lt;&gt;0,+(Y43/X43)*100,0)</f>
        <v>-170.55129790237214</v>
      </c>
      <c r="AA43" s="64">
        <f>+AA41-AA42</f>
        <v>715457766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715457766</v>
      </c>
      <c r="F45" s="58">
        <f t="shared" si="5"/>
        <v>715457766</v>
      </c>
      <c r="G45" s="58">
        <f t="shared" si="5"/>
        <v>-170222233</v>
      </c>
      <c r="H45" s="58">
        <f t="shared" si="5"/>
        <v>-30620618</v>
      </c>
      <c r="I45" s="58">
        <f t="shared" si="5"/>
        <v>-29225885</v>
      </c>
      <c r="J45" s="58">
        <f t="shared" si="5"/>
        <v>-230068736</v>
      </c>
      <c r="K45" s="58">
        <f t="shared" si="5"/>
        <v>-148504276</v>
      </c>
      <c r="L45" s="58">
        <f t="shared" si="5"/>
        <v>0</v>
      </c>
      <c r="M45" s="58">
        <f t="shared" si="5"/>
        <v>0</v>
      </c>
      <c r="N45" s="58">
        <f t="shared" si="5"/>
        <v>-148504276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-378573012</v>
      </c>
      <c r="X45" s="58">
        <f t="shared" si="5"/>
        <v>536592555</v>
      </c>
      <c r="Y45" s="58">
        <f t="shared" si="5"/>
        <v>-915165567</v>
      </c>
      <c r="Z45" s="59">
        <f>+IF(X45&lt;&gt;0,+(Y45/X45)*100,0)</f>
        <v>-170.55129790237214</v>
      </c>
      <c r="AA45" s="56">
        <f>SUM(AA43:AA44)</f>
        <v>715457766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715457766</v>
      </c>
      <c r="F47" s="73">
        <f t="shared" si="6"/>
        <v>715457766</v>
      </c>
      <c r="G47" s="73">
        <f t="shared" si="6"/>
        <v>-170222233</v>
      </c>
      <c r="H47" s="74">
        <f t="shared" si="6"/>
        <v>-30620618</v>
      </c>
      <c r="I47" s="74">
        <f t="shared" si="6"/>
        <v>-29225885</v>
      </c>
      <c r="J47" s="74">
        <f t="shared" si="6"/>
        <v>-230068736</v>
      </c>
      <c r="K47" s="74">
        <f t="shared" si="6"/>
        <v>-148504276</v>
      </c>
      <c r="L47" s="74">
        <f t="shared" si="6"/>
        <v>0</v>
      </c>
      <c r="M47" s="73">
        <f t="shared" si="6"/>
        <v>0</v>
      </c>
      <c r="N47" s="73">
        <f t="shared" si="6"/>
        <v>-148504276</v>
      </c>
      <c r="O47" s="74">
        <f t="shared" si="6"/>
        <v>0</v>
      </c>
      <c r="P47" s="74">
        <f t="shared" si="6"/>
        <v>0</v>
      </c>
      <c r="Q47" s="74">
        <f t="shared" si="6"/>
        <v>0</v>
      </c>
      <c r="R47" s="74">
        <f t="shared" si="6"/>
        <v>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-378573012</v>
      </c>
      <c r="X47" s="74">
        <f t="shared" si="6"/>
        <v>536592555</v>
      </c>
      <c r="Y47" s="74">
        <f t="shared" si="6"/>
        <v>-915165567</v>
      </c>
      <c r="Z47" s="75">
        <f>+IF(X47&lt;&gt;0,+(Y47/X47)*100,0)</f>
        <v>-170.55129790237214</v>
      </c>
      <c r="AA47" s="76">
        <f>SUM(AA45:AA46)</f>
        <v>715457766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307914175</v>
      </c>
      <c r="D5" s="6"/>
      <c r="E5" s="7">
        <v>341427219</v>
      </c>
      <c r="F5" s="8">
        <v>391138528</v>
      </c>
      <c r="G5" s="8">
        <v>41493689</v>
      </c>
      <c r="H5" s="8">
        <v>31848893</v>
      </c>
      <c r="I5" s="8">
        <v>33089452</v>
      </c>
      <c r="J5" s="8">
        <v>106432034</v>
      </c>
      <c r="K5" s="8">
        <v>32270900</v>
      </c>
      <c r="L5" s="8">
        <v>31807638</v>
      </c>
      <c r="M5" s="8">
        <v>32126699</v>
      </c>
      <c r="N5" s="8">
        <v>96205237</v>
      </c>
      <c r="O5" s="8">
        <v>30415585</v>
      </c>
      <c r="P5" s="8">
        <v>32422936</v>
      </c>
      <c r="Q5" s="8">
        <v>32725823</v>
      </c>
      <c r="R5" s="8">
        <v>95564344</v>
      </c>
      <c r="S5" s="8"/>
      <c r="T5" s="8"/>
      <c r="U5" s="8"/>
      <c r="V5" s="8"/>
      <c r="W5" s="8">
        <v>298201615</v>
      </c>
      <c r="X5" s="8">
        <v>287821596</v>
      </c>
      <c r="Y5" s="8">
        <v>10380019</v>
      </c>
      <c r="Z5" s="2">
        <v>3.61</v>
      </c>
      <c r="AA5" s="6">
        <v>391138528</v>
      </c>
    </row>
    <row r="6" spans="1:27" ht="13.5">
      <c r="A6" s="23" t="s">
        <v>32</v>
      </c>
      <c r="B6" s="24"/>
      <c r="C6" s="6">
        <v>626597816</v>
      </c>
      <c r="D6" s="6"/>
      <c r="E6" s="7">
        <v>817904673</v>
      </c>
      <c r="F6" s="8">
        <v>593095847</v>
      </c>
      <c r="G6" s="8">
        <v>58376255</v>
      </c>
      <c r="H6" s="8">
        <v>63330823</v>
      </c>
      <c r="I6" s="8">
        <v>57390491</v>
      </c>
      <c r="J6" s="8">
        <v>179097569</v>
      </c>
      <c r="K6" s="8">
        <v>49302126</v>
      </c>
      <c r="L6" s="8">
        <v>49557598</v>
      </c>
      <c r="M6" s="8">
        <v>46809757</v>
      </c>
      <c r="N6" s="8">
        <v>145669481</v>
      </c>
      <c r="O6" s="8">
        <v>47303112</v>
      </c>
      <c r="P6" s="8">
        <v>44321607</v>
      </c>
      <c r="Q6" s="8">
        <v>45659636</v>
      </c>
      <c r="R6" s="8">
        <v>137284355</v>
      </c>
      <c r="S6" s="8"/>
      <c r="T6" s="8"/>
      <c r="U6" s="8"/>
      <c r="V6" s="8"/>
      <c r="W6" s="8">
        <v>462051405</v>
      </c>
      <c r="X6" s="8">
        <v>616580253</v>
      </c>
      <c r="Y6" s="8">
        <v>-154528848</v>
      </c>
      <c r="Z6" s="2">
        <v>-25.06</v>
      </c>
      <c r="AA6" s="6">
        <v>593095847</v>
      </c>
    </row>
    <row r="7" spans="1:27" ht="13.5">
      <c r="A7" s="25" t="s">
        <v>33</v>
      </c>
      <c r="B7" s="24"/>
      <c r="C7" s="6">
        <v>157680718</v>
      </c>
      <c r="D7" s="6"/>
      <c r="E7" s="7">
        <v>163292035</v>
      </c>
      <c r="F7" s="8">
        <v>158841032</v>
      </c>
      <c r="G7" s="8">
        <v>12996605</v>
      </c>
      <c r="H7" s="8">
        <v>15081341</v>
      </c>
      <c r="I7" s="8">
        <v>15525353</v>
      </c>
      <c r="J7" s="8">
        <v>43603299</v>
      </c>
      <c r="K7" s="8">
        <v>12664632</v>
      </c>
      <c r="L7" s="8">
        <v>12426856</v>
      </c>
      <c r="M7" s="8">
        <v>11539592</v>
      </c>
      <c r="N7" s="8">
        <v>36631080</v>
      </c>
      <c r="O7" s="8">
        <v>12500208</v>
      </c>
      <c r="P7" s="8">
        <v>12377487</v>
      </c>
      <c r="Q7" s="8">
        <v>12032303</v>
      </c>
      <c r="R7" s="8">
        <v>36909998</v>
      </c>
      <c r="S7" s="8"/>
      <c r="T7" s="8"/>
      <c r="U7" s="8"/>
      <c r="V7" s="8"/>
      <c r="W7" s="8">
        <v>117144377</v>
      </c>
      <c r="X7" s="8">
        <v>125524923</v>
      </c>
      <c r="Y7" s="8">
        <v>-8380546</v>
      </c>
      <c r="Z7" s="2">
        <v>-6.68</v>
      </c>
      <c r="AA7" s="6">
        <v>158841032</v>
      </c>
    </row>
    <row r="8" spans="1:27" ht="13.5">
      <c r="A8" s="25" t="s">
        <v>34</v>
      </c>
      <c r="B8" s="24"/>
      <c r="C8" s="6">
        <v>119390501</v>
      </c>
      <c r="D8" s="6"/>
      <c r="E8" s="7">
        <v>121066791</v>
      </c>
      <c r="F8" s="8">
        <v>122279622</v>
      </c>
      <c r="G8" s="8">
        <v>10242945</v>
      </c>
      <c r="H8" s="8">
        <v>10103613</v>
      </c>
      <c r="I8" s="8">
        <v>10164928</v>
      </c>
      <c r="J8" s="8">
        <v>30511486</v>
      </c>
      <c r="K8" s="8">
        <v>10124117</v>
      </c>
      <c r="L8" s="8">
        <v>10198519</v>
      </c>
      <c r="M8" s="8">
        <v>10149802</v>
      </c>
      <c r="N8" s="8">
        <v>30472438</v>
      </c>
      <c r="O8" s="8">
        <v>10133590</v>
      </c>
      <c r="P8" s="8">
        <v>10154405</v>
      </c>
      <c r="Q8" s="8">
        <v>10218772</v>
      </c>
      <c r="R8" s="8">
        <v>30506767</v>
      </c>
      <c r="S8" s="8"/>
      <c r="T8" s="8"/>
      <c r="U8" s="8"/>
      <c r="V8" s="8"/>
      <c r="W8" s="8">
        <v>91490691</v>
      </c>
      <c r="X8" s="8">
        <v>69877316</v>
      </c>
      <c r="Y8" s="8">
        <v>21613375</v>
      </c>
      <c r="Z8" s="2">
        <v>30.93</v>
      </c>
      <c r="AA8" s="6">
        <v>122279622</v>
      </c>
    </row>
    <row r="9" spans="1:27" ht="13.5">
      <c r="A9" s="25" t="s">
        <v>35</v>
      </c>
      <c r="B9" s="24"/>
      <c r="C9" s="6">
        <v>97021509</v>
      </c>
      <c r="D9" s="6"/>
      <c r="E9" s="7">
        <v>97409523</v>
      </c>
      <c r="F9" s="8">
        <v>94000000</v>
      </c>
      <c r="G9" s="8">
        <v>8531333</v>
      </c>
      <c r="H9" s="8">
        <v>8493047</v>
      </c>
      <c r="I9" s="8">
        <v>8612752</v>
      </c>
      <c r="J9" s="8">
        <v>25637132</v>
      </c>
      <c r="K9" s="8">
        <v>4982051</v>
      </c>
      <c r="L9" s="8">
        <v>4735529</v>
      </c>
      <c r="M9" s="8">
        <v>8601976</v>
      </c>
      <c r="N9" s="8">
        <v>18319556</v>
      </c>
      <c r="O9" s="8">
        <v>8617295</v>
      </c>
      <c r="P9" s="8">
        <v>8654730</v>
      </c>
      <c r="Q9" s="8">
        <v>8614159</v>
      </c>
      <c r="R9" s="8">
        <v>25886184</v>
      </c>
      <c r="S9" s="8"/>
      <c r="T9" s="8"/>
      <c r="U9" s="8"/>
      <c r="V9" s="8"/>
      <c r="W9" s="8">
        <v>69842872</v>
      </c>
      <c r="X9" s="8">
        <v>66394108</v>
      </c>
      <c r="Y9" s="8">
        <v>3448764</v>
      </c>
      <c r="Z9" s="2">
        <v>5.19</v>
      </c>
      <c r="AA9" s="6">
        <v>94000000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27207094</v>
      </c>
      <c r="D11" s="6"/>
      <c r="E11" s="7">
        <v>8624065</v>
      </c>
      <c r="F11" s="8">
        <v>8121749</v>
      </c>
      <c r="G11" s="8">
        <v>675900</v>
      </c>
      <c r="H11" s="8">
        <v>656542</v>
      </c>
      <c r="I11" s="8">
        <v>598316</v>
      </c>
      <c r="J11" s="8">
        <v>1930758</v>
      </c>
      <c r="K11" s="8">
        <v>676138</v>
      </c>
      <c r="L11" s="8">
        <v>682202</v>
      </c>
      <c r="M11" s="8">
        <v>695489</v>
      </c>
      <c r="N11" s="8">
        <v>2053829</v>
      </c>
      <c r="O11" s="8">
        <v>606863</v>
      </c>
      <c r="P11" s="8">
        <v>806053</v>
      </c>
      <c r="Q11" s="8">
        <v>634108</v>
      </c>
      <c r="R11" s="8">
        <v>2047024</v>
      </c>
      <c r="S11" s="8"/>
      <c r="T11" s="8"/>
      <c r="U11" s="8"/>
      <c r="V11" s="8"/>
      <c r="W11" s="8">
        <v>6031611</v>
      </c>
      <c r="X11" s="8">
        <v>6344643</v>
      </c>
      <c r="Y11" s="8">
        <v>-313032</v>
      </c>
      <c r="Z11" s="2">
        <v>-4.93</v>
      </c>
      <c r="AA11" s="6">
        <v>8121749</v>
      </c>
    </row>
    <row r="12" spans="1:27" ht="13.5">
      <c r="A12" s="25" t="s">
        <v>37</v>
      </c>
      <c r="B12" s="29"/>
      <c r="C12" s="6">
        <v>4892532</v>
      </c>
      <c r="D12" s="6"/>
      <c r="E12" s="7">
        <v>4040869</v>
      </c>
      <c r="F12" s="8">
        <v>2355625</v>
      </c>
      <c r="G12" s="8">
        <v>83592</v>
      </c>
      <c r="H12" s="8">
        <v>207356</v>
      </c>
      <c r="I12" s="8">
        <v>257088</v>
      </c>
      <c r="J12" s="8">
        <v>548036</v>
      </c>
      <c r="K12" s="8">
        <v>128805</v>
      </c>
      <c r="L12" s="8">
        <v>51153</v>
      </c>
      <c r="M12" s="8">
        <v>140742</v>
      </c>
      <c r="N12" s="8">
        <v>320700</v>
      </c>
      <c r="O12" s="8">
        <v>309078</v>
      </c>
      <c r="P12" s="8">
        <v>208782</v>
      </c>
      <c r="Q12" s="8">
        <v>251375</v>
      </c>
      <c r="R12" s="8">
        <v>769235</v>
      </c>
      <c r="S12" s="8"/>
      <c r="T12" s="8"/>
      <c r="U12" s="8"/>
      <c r="V12" s="8"/>
      <c r="W12" s="8">
        <v>1637971</v>
      </c>
      <c r="X12" s="8">
        <v>1843231</v>
      </c>
      <c r="Y12" s="8">
        <v>-205260</v>
      </c>
      <c r="Z12" s="2">
        <v>-11.14</v>
      </c>
      <c r="AA12" s="6">
        <v>2355625</v>
      </c>
    </row>
    <row r="13" spans="1:27" ht="13.5">
      <c r="A13" s="23" t="s">
        <v>38</v>
      </c>
      <c r="B13" s="29"/>
      <c r="C13" s="6">
        <v>8014550</v>
      </c>
      <c r="D13" s="6"/>
      <c r="E13" s="7">
        <v>9779921</v>
      </c>
      <c r="F13" s="8">
        <v>6023534</v>
      </c>
      <c r="G13" s="8">
        <v>770213</v>
      </c>
      <c r="H13" s="8">
        <v>-15117025</v>
      </c>
      <c r="I13" s="8">
        <v>-1485228</v>
      </c>
      <c r="J13" s="8">
        <v>-15832040</v>
      </c>
      <c r="K13" s="8">
        <v>507435</v>
      </c>
      <c r="L13" s="8">
        <v>325650</v>
      </c>
      <c r="M13" s="8">
        <v>512667</v>
      </c>
      <c r="N13" s="8">
        <v>1345752</v>
      </c>
      <c r="O13" s="8">
        <v>426735</v>
      </c>
      <c r="P13" s="8">
        <v>17957475</v>
      </c>
      <c r="Q13" s="8">
        <v>467131</v>
      </c>
      <c r="R13" s="8">
        <v>18851341</v>
      </c>
      <c r="S13" s="8"/>
      <c r="T13" s="8"/>
      <c r="U13" s="8"/>
      <c r="V13" s="8"/>
      <c r="W13" s="8">
        <v>4365053</v>
      </c>
      <c r="X13" s="8">
        <v>5832383</v>
      </c>
      <c r="Y13" s="8">
        <v>-1467330</v>
      </c>
      <c r="Z13" s="2">
        <v>-25.16</v>
      </c>
      <c r="AA13" s="6">
        <v>6023534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8651902</v>
      </c>
      <c r="D15" s="6"/>
      <c r="E15" s="7">
        <v>8094823</v>
      </c>
      <c r="F15" s="8">
        <v>12137896</v>
      </c>
      <c r="G15" s="8">
        <v>89311</v>
      </c>
      <c r="H15" s="8">
        <v>760731</v>
      </c>
      <c r="I15" s="8">
        <v>492728</v>
      </c>
      <c r="J15" s="8">
        <v>1342770</v>
      </c>
      <c r="K15" s="8">
        <v>1825129</v>
      </c>
      <c r="L15" s="8">
        <v>1827970</v>
      </c>
      <c r="M15" s="8">
        <v>1264742</v>
      </c>
      <c r="N15" s="8">
        <v>4917841</v>
      </c>
      <c r="O15" s="8">
        <v>838888</v>
      </c>
      <c r="P15" s="8">
        <v>1022444</v>
      </c>
      <c r="Q15" s="8">
        <v>840148</v>
      </c>
      <c r="R15" s="8">
        <v>2701480</v>
      </c>
      <c r="S15" s="8"/>
      <c r="T15" s="8"/>
      <c r="U15" s="8"/>
      <c r="V15" s="8"/>
      <c r="W15" s="8">
        <v>8962091</v>
      </c>
      <c r="X15" s="8">
        <v>7093424</v>
      </c>
      <c r="Y15" s="8">
        <v>1868667</v>
      </c>
      <c r="Z15" s="2">
        <v>26.34</v>
      </c>
      <c r="AA15" s="6">
        <v>12137896</v>
      </c>
    </row>
    <row r="16" spans="1:27" ht="13.5">
      <c r="A16" s="23" t="s">
        <v>41</v>
      </c>
      <c r="B16" s="29"/>
      <c r="C16" s="6">
        <v>33882</v>
      </c>
      <c r="D16" s="6"/>
      <c r="E16" s="7">
        <v>37300</v>
      </c>
      <c r="F16" s="8">
        <v>35999</v>
      </c>
      <c r="G16" s="8">
        <v>3180</v>
      </c>
      <c r="H16" s="8">
        <v>2155</v>
      </c>
      <c r="I16" s="8">
        <v>2003</v>
      </c>
      <c r="J16" s="8">
        <v>7338</v>
      </c>
      <c r="K16" s="8">
        <v>2850</v>
      </c>
      <c r="L16" s="8">
        <v>2503</v>
      </c>
      <c r="M16" s="8">
        <v>3024</v>
      </c>
      <c r="N16" s="8">
        <v>8377</v>
      </c>
      <c r="O16" s="8">
        <v>2329</v>
      </c>
      <c r="P16" s="8">
        <v>1605</v>
      </c>
      <c r="Q16" s="8">
        <v>2078</v>
      </c>
      <c r="R16" s="8">
        <v>6012</v>
      </c>
      <c r="S16" s="8"/>
      <c r="T16" s="8"/>
      <c r="U16" s="8"/>
      <c r="V16" s="8"/>
      <c r="W16" s="8">
        <v>21727</v>
      </c>
      <c r="X16" s="8">
        <v>22912</v>
      </c>
      <c r="Y16" s="8">
        <v>-1185</v>
      </c>
      <c r="Z16" s="2">
        <v>-5.17</v>
      </c>
      <c r="AA16" s="6">
        <v>35999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384990911</v>
      </c>
      <c r="D18" s="6"/>
      <c r="E18" s="7">
        <v>380142000</v>
      </c>
      <c r="F18" s="8">
        <v>497818777</v>
      </c>
      <c r="G18" s="8">
        <v>155702500</v>
      </c>
      <c r="H18" s="8">
        <v>691839</v>
      </c>
      <c r="I18" s="8">
        <v>4266266</v>
      </c>
      <c r="J18" s="8">
        <v>160660605</v>
      </c>
      <c r="K18" s="8">
        <v>11293633</v>
      </c>
      <c r="L18" s="8">
        <v>8042232</v>
      </c>
      <c r="M18" s="8">
        <v>66704</v>
      </c>
      <c r="N18" s="8">
        <v>19402569</v>
      </c>
      <c r="O18" s="8">
        <v>136126631</v>
      </c>
      <c r="P18" s="8">
        <v>17536718</v>
      </c>
      <c r="Q18" s="8">
        <v>109180595</v>
      </c>
      <c r="R18" s="8">
        <v>262843944</v>
      </c>
      <c r="S18" s="8"/>
      <c r="T18" s="8"/>
      <c r="U18" s="8"/>
      <c r="V18" s="8"/>
      <c r="W18" s="8">
        <v>442907118</v>
      </c>
      <c r="X18" s="8">
        <v>383012175</v>
      </c>
      <c r="Y18" s="8">
        <v>59894943</v>
      </c>
      <c r="Z18" s="2">
        <v>15.64</v>
      </c>
      <c r="AA18" s="6">
        <v>497818777</v>
      </c>
    </row>
    <row r="19" spans="1:27" ht="13.5">
      <c r="A19" s="23" t="s">
        <v>44</v>
      </c>
      <c r="B19" s="29"/>
      <c r="C19" s="6">
        <v>8948320</v>
      </c>
      <c r="D19" s="6"/>
      <c r="E19" s="7">
        <v>24363906</v>
      </c>
      <c r="F19" s="26">
        <v>27976132</v>
      </c>
      <c r="G19" s="26">
        <v>856294</v>
      </c>
      <c r="H19" s="26">
        <v>1061566</v>
      </c>
      <c r="I19" s="26">
        <v>839118</v>
      </c>
      <c r="J19" s="26">
        <v>2756978</v>
      </c>
      <c r="K19" s="26">
        <v>1086429</v>
      </c>
      <c r="L19" s="26">
        <v>-1166892</v>
      </c>
      <c r="M19" s="26">
        <v>527015</v>
      </c>
      <c r="N19" s="26">
        <v>446552</v>
      </c>
      <c r="O19" s="26">
        <v>615603</v>
      </c>
      <c r="P19" s="26">
        <v>1327004</v>
      </c>
      <c r="Q19" s="26">
        <v>442730</v>
      </c>
      <c r="R19" s="26">
        <v>2385337</v>
      </c>
      <c r="S19" s="26"/>
      <c r="T19" s="26"/>
      <c r="U19" s="26"/>
      <c r="V19" s="26"/>
      <c r="W19" s="26">
        <v>5588867</v>
      </c>
      <c r="X19" s="26">
        <v>22011645</v>
      </c>
      <c r="Y19" s="26">
        <v>-16422778</v>
      </c>
      <c r="Z19" s="27">
        <v>-74.61</v>
      </c>
      <c r="AA19" s="28">
        <v>27976132</v>
      </c>
    </row>
    <row r="20" spans="1:27" ht="13.5">
      <c r="A20" s="23" t="s">
        <v>45</v>
      </c>
      <c r="B20" s="29"/>
      <c r="C20" s="6">
        <v>16313964</v>
      </c>
      <c r="D20" s="6"/>
      <c r="E20" s="7">
        <v>2332000</v>
      </c>
      <c r="F20" s="8"/>
      <c r="G20" s="8">
        <v>150261</v>
      </c>
      <c r="H20" s="8">
        <v>3286783</v>
      </c>
      <c r="I20" s="30"/>
      <c r="J20" s="8">
        <v>3437044</v>
      </c>
      <c r="K20" s="8">
        <v>285217</v>
      </c>
      <c r="L20" s="8">
        <v>991304</v>
      </c>
      <c r="M20" s="8">
        <v>391</v>
      </c>
      <c r="N20" s="8">
        <v>1276912</v>
      </c>
      <c r="O20" s="8">
        <v>-150652</v>
      </c>
      <c r="P20" s="30">
        <v>1503125</v>
      </c>
      <c r="Q20" s="8">
        <v>504348</v>
      </c>
      <c r="R20" s="8">
        <v>1856821</v>
      </c>
      <c r="S20" s="8"/>
      <c r="T20" s="8"/>
      <c r="U20" s="8"/>
      <c r="V20" s="8"/>
      <c r="W20" s="30">
        <v>6570777</v>
      </c>
      <c r="X20" s="8">
        <v>-932800</v>
      </c>
      <c r="Y20" s="8">
        <v>7503577</v>
      </c>
      <c r="Z20" s="2">
        <v>-804.41</v>
      </c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1767657874</v>
      </c>
      <c r="D21" s="33">
        <f t="shared" si="0"/>
        <v>0</v>
      </c>
      <c r="E21" s="34">
        <f t="shared" si="0"/>
        <v>1978515125</v>
      </c>
      <c r="F21" s="35">
        <f t="shared" si="0"/>
        <v>1913824741</v>
      </c>
      <c r="G21" s="35">
        <f t="shared" si="0"/>
        <v>289972078</v>
      </c>
      <c r="H21" s="35">
        <f t="shared" si="0"/>
        <v>120407664</v>
      </c>
      <c r="I21" s="35">
        <f t="shared" si="0"/>
        <v>129753267</v>
      </c>
      <c r="J21" s="35">
        <f t="shared" si="0"/>
        <v>540133009</v>
      </c>
      <c r="K21" s="35">
        <f t="shared" si="0"/>
        <v>125149462</v>
      </c>
      <c r="L21" s="35">
        <f t="shared" si="0"/>
        <v>119482262</v>
      </c>
      <c r="M21" s="35">
        <f t="shared" si="0"/>
        <v>112438600</v>
      </c>
      <c r="N21" s="35">
        <f t="shared" si="0"/>
        <v>357070324</v>
      </c>
      <c r="O21" s="35">
        <f t="shared" si="0"/>
        <v>247745265</v>
      </c>
      <c r="P21" s="35">
        <f t="shared" si="0"/>
        <v>148294371</v>
      </c>
      <c r="Q21" s="35">
        <f t="shared" si="0"/>
        <v>221573206</v>
      </c>
      <c r="R21" s="35">
        <f t="shared" si="0"/>
        <v>617612842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1514816175</v>
      </c>
      <c r="X21" s="35">
        <f t="shared" si="0"/>
        <v>1591425809</v>
      </c>
      <c r="Y21" s="35">
        <f t="shared" si="0"/>
        <v>-76609634</v>
      </c>
      <c r="Z21" s="36">
        <f>+IF(X21&lt;&gt;0,+(Y21/X21)*100,0)</f>
        <v>-4.813899181900223</v>
      </c>
      <c r="AA21" s="33">
        <f>SUM(AA5:AA20)</f>
        <v>1913824741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574670812</v>
      </c>
      <c r="D24" s="6"/>
      <c r="E24" s="7">
        <v>600528152</v>
      </c>
      <c r="F24" s="8">
        <v>582342377</v>
      </c>
      <c r="G24" s="8">
        <v>50740747</v>
      </c>
      <c r="H24" s="8">
        <v>60044167</v>
      </c>
      <c r="I24" s="8">
        <v>47027006</v>
      </c>
      <c r="J24" s="8">
        <v>157811920</v>
      </c>
      <c r="K24" s="8">
        <v>44436890</v>
      </c>
      <c r="L24" s="8">
        <v>53988865</v>
      </c>
      <c r="M24" s="8">
        <v>39770673</v>
      </c>
      <c r="N24" s="8">
        <v>138196428</v>
      </c>
      <c r="O24" s="8">
        <v>42398678</v>
      </c>
      <c r="P24" s="8">
        <v>42207281</v>
      </c>
      <c r="Q24" s="8">
        <v>42365262</v>
      </c>
      <c r="R24" s="8">
        <v>126971221</v>
      </c>
      <c r="S24" s="8"/>
      <c r="T24" s="8"/>
      <c r="U24" s="8"/>
      <c r="V24" s="8"/>
      <c r="W24" s="8">
        <v>422979569</v>
      </c>
      <c r="X24" s="8">
        <v>456996951</v>
      </c>
      <c r="Y24" s="8">
        <v>-34017382</v>
      </c>
      <c r="Z24" s="2">
        <v>-7.44</v>
      </c>
      <c r="AA24" s="6">
        <v>582342377</v>
      </c>
    </row>
    <row r="25" spans="1:27" ht="13.5">
      <c r="A25" s="25" t="s">
        <v>49</v>
      </c>
      <c r="B25" s="24"/>
      <c r="C25" s="6">
        <v>21967407</v>
      </c>
      <c r="D25" s="6"/>
      <c r="E25" s="7">
        <v>24195633</v>
      </c>
      <c r="F25" s="8">
        <v>24195633</v>
      </c>
      <c r="G25" s="8">
        <v>1843927</v>
      </c>
      <c r="H25" s="8">
        <v>1888800</v>
      </c>
      <c r="I25" s="8">
        <v>2039706</v>
      </c>
      <c r="J25" s="8">
        <v>5772433</v>
      </c>
      <c r="K25" s="8">
        <v>2062236</v>
      </c>
      <c r="L25" s="8">
        <v>2041097</v>
      </c>
      <c r="M25" s="8">
        <v>2041095</v>
      </c>
      <c r="N25" s="8">
        <v>6144428</v>
      </c>
      <c r="O25" s="8">
        <v>2034350</v>
      </c>
      <c r="P25" s="8">
        <v>2054997</v>
      </c>
      <c r="Q25" s="8">
        <v>2039647</v>
      </c>
      <c r="R25" s="8">
        <v>6128994</v>
      </c>
      <c r="S25" s="8"/>
      <c r="T25" s="8"/>
      <c r="U25" s="8"/>
      <c r="V25" s="8"/>
      <c r="W25" s="8">
        <v>18045855</v>
      </c>
      <c r="X25" s="8">
        <v>18146709</v>
      </c>
      <c r="Y25" s="8">
        <v>-100854</v>
      </c>
      <c r="Z25" s="2">
        <v>-0.56</v>
      </c>
      <c r="AA25" s="6">
        <v>24195633</v>
      </c>
    </row>
    <row r="26" spans="1:27" ht="13.5">
      <c r="A26" s="25" t="s">
        <v>50</v>
      </c>
      <c r="B26" s="24"/>
      <c r="C26" s="6">
        <v>91774278</v>
      </c>
      <c r="D26" s="6"/>
      <c r="E26" s="7">
        <v>174245110</v>
      </c>
      <c r="F26" s="8">
        <v>174445110</v>
      </c>
      <c r="G26" s="8">
        <v>4924675</v>
      </c>
      <c r="H26" s="8">
        <v>23580121</v>
      </c>
      <c r="I26" s="8">
        <v>3073688</v>
      </c>
      <c r="J26" s="8">
        <v>31578484</v>
      </c>
      <c r="K26" s="8">
        <v>4812179</v>
      </c>
      <c r="L26" s="8">
        <v>2839181</v>
      </c>
      <c r="M26" s="8">
        <v>1035564</v>
      </c>
      <c r="N26" s="8">
        <v>8686924</v>
      </c>
      <c r="O26" s="8">
        <v>1744890</v>
      </c>
      <c r="P26" s="8">
        <v>24415160</v>
      </c>
      <c r="Q26" s="8">
        <v>68166096</v>
      </c>
      <c r="R26" s="8">
        <v>94326146</v>
      </c>
      <c r="S26" s="8"/>
      <c r="T26" s="8"/>
      <c r="U26" s="8"/>
      <c r="V26" s="8"/>
      <c r="W26" s="8">
        <v>134591554</v>
      </c>
      <c r="X26" s="8">
        <v>130883834</v>
      </c>
      <c r="Y26" s="8">
        <v>3707720</v>
      </c>
      <c r="Z26" s="2">
        <v>2.83</v>
      </c>
      <c r="AA26" s="6">
        <v>174445110</v>
      </c>
    </row>
    <row r="27" spans="1:27" ht="13.5">
      <c r="A27" s="25" t="s">
        <v>51</v>
      </c>
      <c r="B27" s="24"/>
      <c r="C27" s="6">
        <v>369427700</v>
      </c>
      <c r="D27" s="6"/>
      <c r="E27" s="7">
        <v>491981910</v>
      </c>
      <c r="F27" s="8">
        <v>396591878</v>
      </c>
      <c r="G27" s="8"/>
      <c r="H27" s="8"/>
      <c r="I27" s="8"/>
      <c r="J27" s="8"/>
      <c r="K27" s="8"/>
      <c r="L27" s="8"/>
      <c r="M27" s="8">
        <v>153642489</v>
      </c>
      <c r="N27" s="8">
        <v>153642489</v>
      </c>
      <c r="O27" s="8">
        <v>45572672</v>
      </c>
      <c r="P27" s="8">
        <v>26790634</v>
      </c>
      <c r="Q27" s="8">
        <v>28350095</v>
      </c>
      <c r="R27" s="8">
        <v>100713401</v>
      </c>
      <c r="S27" s="8"/>
      <c r="T27" s="8"/>
      <c r="U27" s="8"/>
      <c r="V27" s="8"/>
      <c r="W27" s="8">
        <v>254355890</v>
      </c>
      <c r="X27" s="8">
        <v>329648630</v>
      </c>
      <c r="Y27" s="8">
        <v>-75292740</v>
      </c>
      <c r="Z27" s="2">
        <v>-22.84</v>
      </c>
      <c r="AA27" s="6">
        <v>396591878</v>
      </c>
    </row>
    <row r="28" spans="1:27" ht="13.5">
      <c r="A28" s="25" t="s">
        <v>52</v>
      </c>
      <c r="B28" s="24"/>
      <c r="C28" s="6">
        <v>37436293</v>
      </c>
      <c r="D28" s="6"/>
      <c r="E28" s="7">
        <v>7000000</v>
      </c>
      <c r="F28" s="8">
        <v>6000000</v>
      </c>
      <c r="G28" s="8"/>
      <c r="H28" s="8">
        <v>1786583</v>
      </c>
      <c r="I28" s="8">
        <v>5664</v>
      </c>
      <c r="J28" s="8">
        <v>1792247</v>
      </c>
      <c r="K28" s="8">
        <v>1459806</v>
      </c>
      <c r="L28" s="8">
        <v>280083</v>
      </c>
      <c r="M28" s="8">
        <v>1043</v>
      </c>
      <c r="N28" s="8">
        <v>1740932</v>
      </c>
      <c r="O28" s="8">
        <v>11815</v>
      </c>
      <c r="P28" s="8">
        <v>1603894</v>
      </c>
      <c r="Q28" s="8">
        <v>10502</v>
      </c>
      <c r="R28" s="8">
        <v>1626211</v>
      </c>
      <c r="S28" s="8"/>
      <c r="T28" s="8"/>
      <c r="U28" s="8"/>
      <c r="V28" s="8"/>
      <c r="W28" s="8">
        <v>5159390</v>
      </c>
      <c r="X28" s="8">
        <v>6015621</v>
      </c>
      <c r="Y28" s="8">
        <v>-856231</v>
      </c>
      <c r="Z28" s="2">
        <v>-14.23</v>
      </c>
      <c r="AA28" s="6">
        <v>6000000</v>
      </c>
    </row>
    <row r="29" spans="1:27" ht="13.5">
      <c r="A29" s="25" t="s">
        <v>53</v>
      </c>
      <c r="B29" s="24"/>
      <c r="C29" s="6">
        <v>423037391</v>
      </c>
      <c r="D29" s="6"/>
      <c r="E29" s="7">
        <v>596993229</v>
      </c>
      <c r="F29" s="8">
        <v>499948766</v>
      </c>
      <c r="G29" s="8">
        <v>-258042</v>
      </c>
      <c r="H29" s="8">
        <v>55756198</v>
      </c>
      <c r="I29" s="8">
        <v>258042</v>
      </c>
      <c r="J29" s="8">
        <v>55756198</v>
      </c>
      <c r="K29" s="8">
        <v>79475772</v>
      </c>
      <c r="L29" s="8">
        <v>31632685</v>
      </c>
      <c r="M29" s="8">
        <v>31953002</v>
      </c>
      <c r="N29" s="8">
        <v>143061459</v>
      </c>
      <c r="O29" s="8">
        <v>1714179</v>
      </c>
      <c r="P29" s="8">
        <v>31780608</v>
      </c>
      <c r="Q29" s="8">
        <v>56760081</v>
      </c>
      <c r="R29" s="8">
        <v>90254868</v>
      </c>
      <c r="S29" s="8"/>
      <c r="T29" s="8"/>
      <c r="U29" s="8"/>
      <c r="V29" s="8"/>
      <c r="W29" s="8">
        <v>289072525</v>
      </c>
      <c r="X29" s="8">
        <v>400883410</v>
      </c>
      <c r="Y29" s="8">
        <v>-111810885</v>
      </c>
      <c r="Z29" s="2">
        <v>-27.89</v>
      </c>
      <c r="AA29" s="6">
        <v>499948766</v>
      </c>
    </row>
    <row r="30" spans="1:27" ht="13.5">
      <c r="A30" s="25" t="s">
        <v>54</v>
      </c>
      <c r="B30" s="24"/>
      <c r="C30" s="6">
        <v>103199789</v>
      </c>
      <c r="D30" s="6"/>
      <c r="E30" s="7">
        <v>97133535</v>
      </c>
      <c r="F30" s="8">
        <v>131198962</v>
      </c>
      <c r="G30" s="8">
        <v>433290</v>
      </c>
      <c r="H30" s="8">
        <v>11283978</v>
      </c>
      <c r="I30" s="8">
        <v>9440457</v>
      </c>
      <c r="J30" s="8">
        <v>21157725</v>
      </c>
      <c r="K30" s="8">
        <v>18509173</v>
      </c>
      <c r="L30" s="8">
        <v>10357875</v>
      </c>
      <c r="M30" s="8">
        <v>10039217</v>
      </c>
      <c r="N30" s="8">
        <v>38906265</v>
      </c>
      <c r="O30" s="8">
        <v>9708850</v>
      </c>
      <c r="P30" s="8">
        <v>10192558</v>
      </c>
      <c r="Q30" s="8">
        <v>12658242</v>
      </c>
      <c r="R30" s="8">
        <v>32559650</v>
      </c>
      <c r="S30" s="8"/>
      <c r="T30" s="8"/>
      <c r="U30" s="8"/>
      <c r="V30" s="8"/>
      <c r="W30" s="8">
        <v>92623640</v>
      </c>
      <c r="X30" s="8">
        <v>58564381</v>
      </c>
      <c r="Y30" s="8">
        <v>34059259</v>
      </c>
      <c r="Z30" s="2">
        <v>58.16</v>
      </c>
      <c r="AA30" s="6">
        <v>131198962</v>
      </c>
    </row>
    <row r="31" spans="1:27" ht="13.5">
      <c r="A31" s="25" t="s">
        <v>55</v>
      </c>
      <c r="B31" s="24"/>
      <c r="C31" s="6">
        <v>216051429</v>
      </c>
      <c r="D31" s="6"/>
      <c r="E31" s="7">
        <v>229707184</v>
      </c>
      <c r="F31" s="8">
        <v>360548275</v>
      </c>
      <c r="G31" s="8">
        <v>2924943</v>
      </c>
      <c r="H31" s="8">
        <v>21509228</v>
      </c>
      <c r="I31" s="8">
        <v>14212187</v>
      </c>
      <c r="J31" s="8">
        <v>38646358</v>
      </c>
      <c r="K31" s="8">
        <v>32276310</v>
      </c>
      <c r="L31" s="8">
        <v>20620034</v>
      </c>
      <c r="M31" s="8">
        <v>42311453</v>
      </c>
      <c r="N31" s="8">
        <v>95207797</v>
      </c>
      <c r="O31" s="8">
        <v>19254027</v>
      </c>
      <c r="P31" s="8">
        <v>26230261</v>
      </c>
      <c r="Q31" s="8">
        <v>44576382</v>
      </c>
      <c r="R31" s="8">
        <v>90060670</v>
      </c>
      <c r="S31" s="8"/>
      <c r="T31" s="8"/>
      <c r="U31" s="8"/>
      <c r="V31" s="8"/>
      <c r="W31" s="8">
        <v>223914825</v>
      </c>
      <c r="X31" s="8">
        <v>304200590</v>
      </c>
      <c r="Y31" s="8">
        <v>-80285765</v>
      </c>
      <c r="Z31" s="2">
        <v>-26.39</v>
      </c>
      <c r="AA31" s="6">
        <v>360548275</v>
      </c>
    </row>
    <row r="32" spans="1:27" ht="13.5">
      <c r="A32" s="25" t="s">
        <v>43</v>
      </c>
      <c r="B32" s="24"/>
      <c r="C32" s="6">
        <v>855114</v>
      </c>
      <c r="D32" s="6"/>
      <c r="E32" s="7">
        <v>1416860</v>
      </c>
      <c r="F32" s="8">
        <v>13533456</v>
      </c>
      <c r="G32" s="8">
        <v>46304</v>
      </c>
      <c r="H32" s="8">
        <v>100008</v>
      </c>
      <c r="I32" s="8">
        <v>2232</v>
      </c>
      <c r="J32" s="8">
        <v>148544</v>
      </c>
      <c r="K32" s="8">
        <v>60976</v>
      </c>
      <c r="L32" s="8">
        <v>13528</v>
      </c>
      <c r="M32" s="8">
        <v>24636</v>
      </c>
      <c r="N32" s="8">
        <v>99140</v>
      </c>
      <c r="O32" s="8">
        <v>28342</v>
      </c>
      <c r="P32" s="8">
        <v>675343</v>
      </c>
      <c r="Q32" s="8">
        <v>56445</v>
      </c>
      <c r="R32" s="8">
        <v>760130</v>
      </c>
      <c r="S32" s="8"/>
      <c r="T32" s="8"/>
      <c r="U32" s="8"/>
      <c r="V32" s="8"/>
      <c r="W32" s="8">
        <v>1007814</v>
      </c>
      <c r="X32" s="8">
        <v>13847433</v>
      </c>
      <c r="Y32" s="8">
        <v>-12839619</v>
      </c>
      <c r="Z32" s="2">
        <v>-92.72</v>
      </c>
      <c r="AA32" s="6">
        <v>13533456</v>
      </c>
    </row>
    <row r="33" spans="1:27" ht="13.5">
      <c r="A33" s="25" t="s">
        <v>56</v>
      </c>
      <c r="B33" s="24"/>
      <c r="C33" s="6">
        <v>340278195</v>
      </c>
      <c r="D33" s="6"/>
      <c r="E33" s="7">
        <v>209433748</v>
      </c>
      <c r="F33" s="8">
        <v>239639431</v>
      </c>
      <c r="G33" s="8">
        <v>18211430</v>
      </c>
      <c r="H33" s="8">
        <v>23922139</v>
      </c>
      <c r="I33" s="8">
        <v>19726484</v>
      </c>
      <c r="J33" s="8">
        <v>61860053</v>
      </c>
      <c r="K33" s="8">
        <v>20063645</v>
      </c>
      <c r="L33" s="8">
        <v>15738531</v>
      </c>
      <c r="M33" s="8">
        <v>14973111</v>
      </c>
      <c r="N33" s="8">
        <v>50775287</v>
      </c>
      <c r="O33" s="8">
        <v>19974214</v>
      </c>
      <c r="P33" s="8">
        <v>19812531</v>
      </c>
      <c r="Q33" s="8">
        <v>17447206</v>
      </c>
      <c r="R33" s="8">
        <v>57233951</v>
      </c>
      <c r="S33" s="8"/>
      <c r="T33" s="8"/>
      <c r="U33" s="8"/>
      <c r="V33" s="8"/>
      <c r="W33" s="8">
        <v>169869291</v>
      </c>
      <c r="X33" s="8">
        <v>189666055</v>
      </c>
      <c r="Y33" s="8">
        <v>-19796764</v>
      </c>
      <c r="Z33" s="2">
        <v>-10.44</v>
      </c>
      <c r="AA33" s="6">
        <v>239639431</v>
      </c>
    </row>
    <row r="34" spans="1:27" ht="13.5">
      <c r="A34" s="23" t="s">
        <v>57</v>
      </c>
      <c r="B34" s="29"/>
      <c r="C34" s="6">
        <v>24331492</v>
      </c>
      <c r="D34" s="6"/>
      <c r="E34" s="7">
        <v>1000</v>
      </c>
      <c r="F34" s="8">
        <v>1000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751</v>
      </c>
      <c r="Y34" s="8">
        <v>-751</v>
      </c>
      <c r="Z34" s="2">
        <v>-100</v>
      </c>
      <c r="AA34" s="6">
        <v>1000</v>
      </c>
    </row>
    <row r="35" spans="1:27" ht="12.75">
      <c r="A35" s="40" t="s">
        <v>58</v>
      </c>
      <c r="B35" s="32"/>
      <c r="C35" s="33">
        <f aca="true" t="shared" si="1" ref="C35:Y35">SUM(C24:C34)</f>
        <v>2203029900</v>
      </c>
      <c r="D35" s="33">
        <f>SUM(D24:D34)</f>
        <v>0</v>
      </c>
      <c r="E35" s="34">
        <f t="shared" si="1"/>
        <v>2432636361</v>
      </c>
      <c r="F35" s="35">
        <f t="shared" si="1"/>
        <v>2428444888</v>
      </c>
      <c r="G35" s="35">
        <f t="shared" si="1"/>
        <v>78867274</v>
      </c>
      <c r="H35" s="35">
        <f t="shared" si="1"/>
        <v>199871222</v>
      </c>
      <c r="I35" s="35">
        <f t="shared" si="1"/>
        <v>95785466</v>
      </c>
      <c r="J35" s="35">
        <f t="shared" si="1"/>
        <v>374523962</v>
      </c>
      <c r="K35" s="35">
        <f t="shared" si="1"/>
        <v>203156987</v>
      </c>
      <c r="L35" s="35">
        <f t="shared" si="1"/>
        <v>137511879</v>
      </c>
      <c r="M35" s="35">
        <f t="shared" si="1"/>
        <v>295792283</v>
      </c>
      <c r="N35" s="35">
        <f t="shared" si="1"/>
        <v>636461149</v>
      </c>
      <c r="O35" s="35">
        <f t="shared" si="1"/>
        <v>142442017</v>
      </c>
      <c r="P35" s="35">
        <f t="shared" si="1"/>
        <v>185763267</v>
      </c>
      <c r="Q35" s="35">
        <f t="shared" si="1"/>
        <v>272429958</v>
      </c>
      <c r="R35" s="35">
        <f t="shared" si="1"/>
        <v>600635242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1611620353</v>
      </c>
      <c r="X35" s="35">
        <f t="shared" si="1"/>
        <v>1908854365</v>
      </c>
      <c r="Y35" s="35">
        <f t="shared" si="1"/>
        <v>-297234012</v>
      </c>
      <c r="Z35" s="36">
        <f>+IF(X35&lt;&gt;0,+(Y35/X35)*100,0)</f>
        <v>-15.571329979382686</v>
      </c>
      <c r="AA35" s="33">
        <f>SUM(AA24:AA34)</f>
        <v>2428444888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-435372026</v>
      </c>
      <c r="D37" s="46">
        <f>+D21-D35</f>
        <v>0</v>
      </c>
      <c r="E37" s="47">
        <f t="shared" si="2"/>
        <v>-454121236</v>
      </c>
      <c r="F37" s="48">
        <f t="shared" si="2"/>
        <v>-514620147</v>
      </c>
      <c r="G37" s="48">
        <f t="shared" si="2"/>
        <v>211104804</v>
      </c>
      <c r="H37" s="48">
        <f t="shared" si="2"/>
        <v>-79463558</v>
      </c>
      <c r="I37" s="48">
        <f t="shared" si="2"/>
        <v>33967801</v>
      </c>
      <c r="J37" s="48">
        <f t="shared" si="2"/>
        <v>165609047</v>
      </c>
      <c r="K37" s="48">
        <f t="shared" si="2"/>
        <v>-78007525</v>
      </c>
      <c r="L37" s="48">
        <f t="shared" si="2"/>
        <v>-18029617</v>
      </c>
      <c r="M37" s="48">
        <f t="shared" si="2"/>
        <v>-183353683</v>
      </c>
      <c r="N37" s="48">
        <f t="shared" si="2"/>
        <v>-279390825</v>
      </c>
      <c r="O37" s="48">
        <f t="shared" si="2"/>
        <v>105303248</v>
      </c>
      <c r="P37" s="48">
        <f t="shared" si="2"/>
        <v>-37468896</v>
      </c>
      <c r="Q37" s="48">
        <f t="shared" si="2"/>
        <v>-50856752</v>
      </c>
      <c r="R37" s="48">
        <f t="shared" si="2"/>
        <v>16977600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-96804178</v>
      </c>
      <c r="X37" s="48">
        <f>IF(F21=F35,0,X21-X35)</f>
        <v>-317428556</v>
      </c>
      <c r="Y37" s="48">
        <f t="shared" si="2"/>
        <v>220624378</v>
      </c>
      <c r="Z37" s="49">
        <f>+IF(X37&lt;&gt;0,+(Y37/X37)*100,0)</f>
        <v>-69.50363281115767</v>
      </c>
      <c r="AA37" s="46">
        <f>+AA21-AA35</f>
        <v>-514620147</v>
      </c>
    </row>
    <row r="38" spans="1:27" ht="22.5" customHeight="1">
      <c r="A38" s="50" t="s">
        <v>60</v>
      </c>
      <c r="B38" s="29"/>
      <c r="C38" s="6">
        <v>124157958</v>
      </c>
      <c r="D38" s="6"/>
      <c r="E38" s="7">
        <v>36983000</v>
      </c>
      <c r="F38" s="8">
        <v>77006273</v>
      </c>
      <c r="G38" s="8">
        <v>5608163</v>
      </c>
      <c r="H38" s="8">
        <v>5017258</v>
      </c>
      <c r="I38" s="8">
        <v>15041114</v>
      </c>
      <c r="J38" s="8">
        <v>25666535</v>
      </c>
      <c r="K38" s="8">
        <v>9687423</v>
      </c>
      <c r="L38" s="8">
        <v>10582690</v>
      </c>
      <c r="M38" s="8"/>
      <c r="N38" s="8">
        <v>20270113</v>
      </c>
      <c r="O38" s="8">
        <v>8314084</v>
      </c>
      <c r="P38" s="8">
        <v>7447184</v>
      </c>
      <c r="Q38" s="8">
        <v>11350874</v>
      </c>
      <c r="R38" s="8">
        <v>27112142</v>
      </c>
      <c r="S38" s="8"/>
      <c r="T38" s="8"/>
      <c r="U38" s="8"/>
      <c r="V38" s="8"/>
      <c r="W38" s="8">
        <v>73048790</v>
      </c>
      <c r="X38" s="8">
        <v>43746563</v>
      </c>
      <c r="Y38" s="8">
        <v>29302227</v>
      </c>
      <c r="Z38" s="2">
        <v>66.98</v>
      </c>
      <c r="AA38" s="6">
        <v>77006273</v>
      </c>
    </row>
    <row r="39" spans="1:27" ht="57" customHeight="1">
      <c r="A39" s="50" t="s">
        <v>61</v>
      </c>
      <c r="B39" s="29"/>
      <c r="C39" s="28">
        <v>59511</v>
      </c>
      <c r="D39" s="28"/>
      <c r="E39" s="7">
        <v>8568136</v>
      </c>
      <c r="F39" s="26">
        <v>7845281</v>
      </c>
      <c r="G39" s="26">
        <v>1304</v>
      </c>
      <c r="H39" s="26">
        <v>869017</v>
      </c>
      <c r="I39" s="26">
        <v>453790</v>
      </c>
      <c r="J39" s="26">
        <v>1324111</v>
      </c>
      <c r="K39" s="26">
        <v>304417</v>
      </c>
      <c r="L39" s="26">
        <v>506828</v>
      </c>
      <c r="M39" s="26">
        <v>298595</v>
      </c>
      <c r="N39" s="26">
        <v>1109840</v>
      </c>
      <c r="O39" s="26">
        <v>1150672</v>
      </c>
      <c r="P39" s="26">
        <v>354378</v>
      </c>
      <c r="Q39" s="26">
        <v>341655</v>
      </c>
      <c r="R39" s="26">
        <v>1846705</v>
      </c>
      <c r="S39" s="26"/>
      <c r="T39" s="26"/>
      <c r="U39" s="26"/>
      <c r="V39" s="26"/>
      <c r="W39" s="26">
        <v>4280656</v>
      </c>
      <c r="X39" s="26">
        <v>6270756</v>
      </c>
      <c r="Y39" s="26">
        <v>-1990100</v>
      </c>
      <c r="Z39" s="27">
        <v>-31.74</v>
      </c>
      <c r="AA39" s="28">
        <v>7845281</v>
      </c>
    </row>
    <row r="40" spans="1:27" ht="13.5">
      <c r="A40" s="23" t="s">
        <v>62</v>
      </c>
      <c r="B40" s="29"/>
      <c r="C40" s="51">
        <v>698248</v>
      </c>
      <c r="D40" s="51"/>
      <c r="E40" s="7">
        <v>6586832</v>
      </c>
      <c r="F40" s="8">
        <v>6172606</v>
      </c>
      <c r="G40" s="52">
        <v>1586</v>
      </c>
      <c r="H40" s="52">
        <v>920727</v>
      </c>
      <c r="I40" s="52">
        <v>418696</v>
      </c>
      <c r="J40" s="8">
        <v>1341009</v>
      </c>
      <c r="K40" s="52">
        <v>452399</v>
      </c>
      <c r="L40" s="52">
        <v>468619</v>
      </c>
      <c r="M40" s="8">
        <v>455224</v>
      </c>
      <c r="N40" s="52">
        <v>1376242</v>
      </c>
      <c r="O40" s="52">
        <v>1124599</v>
      </c>
      <c r="P40" s="52">
        <v>1291338</v>
      </c>
      <c r="Q40" s="8">
        <v>1483784</v>
      </c>
      <c r="R40" s="52">
        <v>3899721</v>
      </c>
      <c r="S40" s="52"/>
      <c r="T40" s="8"/>
      <c r="U40" s="52"/>
      <c r="V40" s="52"/>
      <c r="W40" s="52">
        <v>6616972</v>
      </c>
      <c r="X40" s="8">
        <v>4774433</v>
      </c>
      <c r="Y40" s="52">
        <v>1842539</v>
      </c>
      <c r="Z40" s="53">
        <v>38.59</v>
      </c>
      <c r="AA40" s="54">
        <v>6172606</v>
      </c>
    </row>
    <row r="41" spans="1:27" ht="24.75" customHeight="1">
      <c r="A41" s="55" t="s">
        <v>63</v>
      </c>
      <c r="B41" s="29"/>
      <c r="C41" s="56">
        <f aca="true" t="shared" si="3" ref="C41:Y41">SUM(C37:C40)</f>
        <v>-310456309</v>
      </c>
      <c r="D41" s="56">
        <f>SUM(D37:D40)</f>
        <v>0</v>
      </c>
      <c r="E41" s="57">
        <f t="shared" si="3"/>
        <v>-401983268</v>
      </c>
      <c r="F41" s="58">
        <f t="shared" si="3"/>
        <v>-423595987</v>
      </c>
      <c r="G41" s="58">
        <f t="shared" si="3"/>
        <v>216715857</v>
      </c>
      <c r="H41" s="58">
        <f t="shared" si="3"/>
        <v>-72656556</v>
      </c>
      <c r="I41" s="58">
        <f t="shared" si="3"/>
        <v>49881401</v>
      </c>
      <c r="J41" s="58">
        <f t="shared" si="3"/>
        <v>193940702</v>
      </c>
      <c r="K41" s="58">
        <f t="shared" si="3"/>
        <v>-67563286</v>
      </c>
      <c r="L41" s="58">
        <f t="shared" si="3"/>
        <v>-6471480</v>
      </c>
      <c r="M41" s="58">
        <f t="shared" si="3"/>
        <v>-182599864</v>
      </c>
      <c r="N41" s="58">
        <f t="shared" si="3"/>
        <v>-256634630</v>
      </c>
      <c r="O41" s="58">
        <f t="shared" si="3"/>
        <v>115892603</v>
      </c>
      <c r="P41" s="58">
        <f t="shared" si="3"/>
        <v>-28375996</v>
      </c>
      <c r="Q41" s="58">
        <f t="shared" si="3"/>
        <v>-37680439</v>
      </c>
      <c r="R41" s="58">
        <f t="shared" si="3"/>
        <v>49836168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-12857760</v>
      </c>
      <c r="X41" s="58">
        <f t="shared" si="3"/>
        <v>-262636804</v>
      </c>
      <c r="Y41" s="58">
        <f t="shared" si="3"/>
        <v>249779044</v>
      </c>
      <c r="Z41" s="59">
        <f>+IF(X41&lt;&gt;0,+(Y41/X41)*100,0)</f>
        <v>-95.10435711820494</v>
      </c>
      <c r="AA41" s="56">
        <f>SUM(AA37:AA40)</f>
        <v>-423595987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-310456309</v>
      </c>
      <c r="D43" s="64">
        <f>+D41-D42</f>
        <v>0</v>
      </c>
      <c r="E43" s="65">
        <f t="shared" si="4"/>
        <v>-401983268</v>
      </c>
      <c r="F43" s="66">
        <f t="shared" si="4"/>
        <v>-423595987</v>
      </c>
      <c r="G43" s="66">
        <f t="shared" si="4"/>
        <v>216715857</v>
      </c>
      <c r="H43" s="66">
        <f t="shared" si="4"/>
        <v>-72656556</v>
      </c>
      <c r="I43" s="66">
        <f t="shared" si="4"/>
        <v>49881401</v>
      </c>
      <c r="J43" s="66">
        <f t="shared" si="4"/>
        <v>193940702</v>
      </c>
      <c r="K43" s="66">
        <f t="shared" si="4"/>
        <v>-67563286</v>
      </c>
      <c r="L43" s="66">
        <f t="shared" si="4"/>
        <v>-6471480</v>
      </c>
      <c r="M43" s="66">
        <f t="shared" si="4"/>
        <v>-182599864</v>
      </c>
      <c r="N43" s="66">
        <f t="shared" si="4"/>
        <v>-256634630</v>
      </c>
      <c r="O43" s="66">
        <f t="shared" si="4"/>
        <v>115892603</v>
      </c>
      <c r="P43" s="66">
        <f t="shared" si="4"/>
        <v>-28375996</v>
      </c>
      <c r="Q43" s="66">
        <f t="shared" si="4"/>
        <v>-37680439</v>
      </c>
      <c r="R43" s="66">
        <f t="shared" si="4"/>
        <v>49836168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-12857760</v>
      </c>
      <c r="X43" s="66">
        <f t="shared" si="4"/>
        <v>-262636804</v>
      </c>
      <c r="Y43" s="66">
        <f t="shared" si="4"/>
        <v>249779044</v>
      </c>
      <c r="Z43" s="67">
        <f>+IF(X43&lt;&gt;0,+(Y43/X43)*100,0)</f>
        <v>-95.10435711820494</v>
      </c>
      <c r="AA43" s="64">
        <f>+AA41-AA42</f>
        <v>-423595987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-310456309</v>
      </c>
      <c r="D45" s="56">
        <f>SUM(D43:D44)</f>
        <v>0</v>
      </c>
      <c r="E45" s="57">
        <f t="shared" si="5"/>
        <v>-401983268</v>
      </c>
      <c r="F45" s="58">
        <f t="shared" si="5"/>
        <v>-423595987</v>
      </c>
      <c r="G45" s="58">
        <f t="shared" si="5"/>
        <v>216715857</v>
      </c>
      <c r="H45" s="58">
        <f t="shared" si="5"/>
        <v>-72656556</v>
      </c>
      <c r="I45" s="58">
        <f t="shared" si="5"/>
        <v>49881401</v>
      </c>
      <c r="J45" s="58">
        <f t="shared" si="5"/>
        <v>193940702</v>
      </c>
      <c r="K45" s="58">
        <f t="shared" si="5"/>
        <v>-67563286</v>
      </c>
      <c r="L45" s="58">
        <f t="shared" si="5"/>
        <v>-6471480</v>
      </c>
      <c r="M45" s="58">
        <f t="shared" si="5"/>
        <v>-182599864</v>
      </c>
      <c r="N45" s="58">
        <f t="shared" si="5"/>
        <v>-256634630</v>
      </c>
      <c r="O45" s="58">
        <f t="shared" si="5"/>
        <v>115892603</v>
      </c>
      <c r="P45" s="58">
        <f t="shared" si="5"/>
        <v>-28375996</v>
      </c>
      <c r="Q45" s="58">
        <f t="shared" si="5"/>
        <v>-37680439</v>
      </c>
      <c r="R45" s="58">
        <f t="shared" si="5"/>
        <v>49836168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-12857760</v>
      </c>
      <c r="X45" s="58">
        <f t="shared" si="5"/>
        <v>-262636804</v>
      </c>
      <c r="Y45" s="58">
        <f t="shared" si="5"/>
        <v>249779044</v>
      </c>
      <c r="Z45" s="59">
        <f>+IF(X45&lt;&gt;0,+(Y45/X45)*100,0)</f>
        <v>-95.10435711820494</v>
      </c>
      <c r="AA45" s="56">
        <f>SUM(AA43:AA44)</f>
        <v>-423595987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-310456309</v>
      </c>
      <c r="D47" s="71">
        <f>SUM(D45:D46)</f>
        <v>0</v>
      </c>
      <c r="E47" s="72">
        <f t="shared" si="6"/>
        <v>-401983268</v>
      </c>
      <c r="F47" s="73">
        <f t="shared" si="6"/>
        <v>-423595987</v>
      </c>
      <c r="G47" s="73">
        <f t="shared" si="6"/>
        <v>216715857</v>
      </c>
      <c r="H47" s="74">
        <f t="shared" si="6"/>
        <v>-72656556</v>
      </c>
      <c r="I47" s="74">
        <f t="shared" si="6"/>
        <v>49881401</v>
      </c>
      <c r="J47" s="74">
        <f t="shared" si="6"/>
        <v>193940702</v>
      </c>
      <c r="K47" s="74">
        <f t="shared" si="6"/>
        <v>-67563286</v>
      </c>
      <c r="L47" s="74">
        <f t="shared" si="6"/>
        <v>-6471480</v>
      </c>
      <c r="M47" s="73">
        <f t="shared" si="6"/>
        <v>-182599864</v>
      </c>
      <c r="N47" s="73">
        <f t="shared" si="6"/>
        <v>-256634630</v>
      </c>
      <c r="O47" s="74">
        <f t="shared" si="6"/>
        <v>115892603</v>
      </c>
      <c r="P47" s="74">
        <f t="shared" si="6"/>
        <v>-28375996</v>
      </c>
      <c r="Q47" s="74">
        <f t="shared" si="6"/>
        <v>-37680439</v>
      </c>
      <c r="R47" s="74">
        <f t="shared" si="6"/>
        <v>49836168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-12857760</v>
      </c>
      <c r="X47" s="74">
        <f t="shared" si="6"/>
        <v>-262636804</v>
      </c>
      <c r="Y47" s="74">
        <f t="shared" si="6"/>
        <v>249779044</v>
      </c>
      <c r="Z47" s="75">
        <f>+IF(X47&lt;&gt;0,+(Y47/X47)*100,0)</f>
        <v>-95.10435711820494</v>
      </c>
      <c r="AA47" s="76">
        <f>SUM(AA45:AA46)</f>
        <v>-423595987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477137970</v>
      </c>
      <c r="D5" s="6"/>
      <c r="E5" s="7">
        <v>520379700</v>
      </c>
      <c r="F5" s="8">
        <v>510226700</v>
      </c>
      <c r="G5" s="8">
        <v>88013224</v>
      </c>
      <c r="H5" s="8">
        <v>23394849</v>
      </c>
      <c r="I5" s="8">
        <v>39814998</v>
      </c>
      <c r="J5" s="8">
        <v>151223071</v>
      </c>
      <c r="K5" s="8">
        <v>39900052</v>
      </c>
      <c r="L5" s="8">
        <v>39623609</v>
      </c>
      <c r="M5" s="8">
        <v>39540200</v>
      </c>
      <c r="N5" s="8">
        <v>119063861</v>
      </c>
      <c r="O5" s="8">
        <v>39231331</v>
      </c>
      <c r="P5" s="8">
        <v>39700377</v>
      </c>
      <c r="Q5" s="8">
        <v>39732381</v>
      </c>
      <c r="R5" s="8">
        <v>118664089</v>
      </c>
      <c r="S5" s="8"/>
      <c r="T5" s="8"/>
      <c r="U5" s="8"/>
      <c r="V5" s="8"/>
      <c r="W5" s="8">
        <v>388951021</v>
      </c>
      <c r="X5" s="8">
        <v>392247272</v>
      </c>
      <c r="Y5" s="8">
        <v>-3296251</v>
      </c>
      <c r="Z5" s="2">
        <v>-0.84</v>
      </c>
      <c r="AA5" s="6">
        <v>510226700</v>
      </c>
    </row>
    <row r="6" spans="1:27" ht="13.5">
      <c r="A6" s="23" t="s">
        <v>32</v>
      </c>
      <c r="B6" s="24"/>
      <c r="C6" s="6">
        <v>1362631040</v>
      </c>
      <c r="D6" s="6"/>
      <c r="E6" s="7">
        <v>1573324400</v>
      </c>
      <c r="F6" s="8">
        <v>1571924400</v>
      </c>
      <c r="G6" s="8">
        <v>122714278</v>
      </c>
      <c r="H6" s="8">
        <v>187033276</v>
      </c>
      <c r="I6" s="8">
        <v>146091540</v>
      </c>
      <c r="J6" s="8">
        <v>455839094</v>
      </c>
      <c r="K6" s="8">
        <v>78247711</v>
      </c>
      <c r="L6" s="8">
        <v>121850768</v>
      </c>
      <c r="M6" s="8">
        <v>113552400</v>
      </c>
      <c r="N6" s="8">
        <v>313650879</v>
      </c>
      <c r="O6" s="8">
        <v>111229992</v>
      </c>
      <c r="P6" s="8">
        <v>121140306</v>
      </c>
      <c r="Q6" s="8">
        <v>117284416</v>
      </c>
      <c r="R6" s="8">
        <v>349654714</v>
      </c>
      <c r="S6" s="8"/>
      <c r="T6" s="8"/>
      <c r="U6" s="8"/>
      <c r="V6" s="8"/>
      <c r="W6" s="8">
        <v>1119144687</v>
      </c>
      <c r="X6" s="8">
        <v>1154971868</v>
      </c>
      <c r="Y6" s="8">
        <v>-35827181</v>
      </c>
      <c r="Z6" s="2">
        <v>-3.1</v>
      </c>
      <c r="AA6" s="6">
        <v>1571924400</v>
      </c>
    </row>
    <row r="7" spans="1:27" ht="13.5">
      <c r="A7" s="25" t="s">
        <v>33</v>
      </c>
      <c r="B7" s="24"/>
      <c r="C7" s="6">
        <v>417711784</v>
      </c>
      <c r="D7" s="6"/>
      <c r="E7" s="7">
        <v>388298900</v>
      </c>
      <c r="F7" s="8">
        <v>388298900</v>
      </c>
      <c r="G7" s="8">
        <v>30297912</v>
      </c>
      <c r="H7" s="8">
        <v>80543301</v>
      </c>
      <c r="I7" s="8">
        <v>37013131</v>
      </c>
      <c r="J7" s="8">
        <v>147854344</v>
      </c>
      <c r="K7" s="8">
        <v>33463174</v>
      </c>
      <c r="L7" s="8">
        <v>36897731</v>
      </c>
      <c r="M7" s="8">
        <v>-520841</v>
      </c>
      <c r="N7" s="8">
        <v>69840064</v>
      </c>
      <c r="O7" s="8">
        <v>44612297</v>
      </c>
      <c r="P7" s="8">
        <v>54647186</v>
      </c>
      <c r="Q7" s="8">
        <v>43278563</v>
      </c>
      <c r="R7" s="8">
        <v>142538046</v>
      </c>
      <c r="S7" s="8"/>
      <c r="T7" s="8"/>
      <c r="U7" s="8"/>
      <c r="V7" s="8"/>
      <c r="W7" s="8">
        <v>360232454</v>
      </c>
      <c r="X7" s="8">
        <v>322088307</v>
      </c>
      <c r="Y7" s="8">
        <v>38144147</v>
      </c>
      <c r="Z7" s="2">
        <v>11.84</v>
      </c>
      <c r="AA7" s="6">
        <v>388298900</v>
      </c>
    </row>
    <row r="8" spans="1:27" ht="13.5">
      <c r="A8" s="25" t="s">
        <v>34</v>
      </c>
      <c r="B8" s="24"/>
      <c r="C8" s="6">
        <v>100463245</v>
      </c>
      <c r="D8" s="6"/>
      <c r="E8" s="7">
        <v>101068000</v>
      </c>
      <c r="F8" s="8">
        <v>105568000</v>
      </c>
      <c r="G8" s="8">
        <v>8468185</v>
      </c>
      <c r="H8" s="8">
        <v>8190876</v>
      </c>
      <c r="I8" s="8">
        <v>8341943</v>
      </c>
      <c r="J8" s="8">
        <v>25001004</v>
      </c>
      <c r="K8" s="8">
        <v>8221438</v>
      </c>
      <c r="L8" s="8">
        <v>8128073</v>
      </c>
      <c r="M8" s="8">
        <v>8857086</v>
      </c>
      <c r="N8" s="8">
        <v>25206597</v>
      </c>
      <c r="O8" s="8">
        <v>8093080</v>
      </c>
      <c r="P8" s="8">
        <v>8495179</v>
      </c>
      <c r="Q8" s="8">
        <v>8476096</v>
      </c>
      <c r="R8" s="8">
        <v>25064355</v>
      </c>
      <c r="S8" s="8"/>
      <c r="T8" s="8"/>
      <c r="U8" s="8"/>
      <c r="V8" s="8"/>
      <c r="W8" s="8">
        <v>75271956</v>
      </c>
      <c r="X8" s="8">
        <v>75915284</v>
      </c>
      <c r="Y8" s="8">
        <v>-643328</v>
      </c>
      <c r="Z8" s="2">
        <v>-0.85</v>
      </c>
      <c r="AA8" s="6">
        <v>105568000</v>
      </c>
    </row>
    <row r="9" spans="1:27" ht="13.5">
      <c r="A9" s="25" t="s">
        <v>35</v>
      </c>
      <c r="B9" s="24"/>
      <c r="C9" s="6">
        <v>85041936</v>
      </c>
      <c r="D9" s="6"/>
      <c r="E9" s="7">
        <v>113268300</v>
      </c>
      <c r="F9" s="8">
        <v>110768300</v>
      </c>
      <c r="G9" s="8">
        <v>7845708</v>
      </c>
      <c r="H9" s="8">
        <v>7849154</v>
      </c>
      <c r="I9" s="8">
        <v>7891302</v>
      </c>
      <c r="J9" s="8">
        <v>23586164</v>
      </c>
      <c r="K9" s="8">
        <v>7865491</v>
      </c>
      <c r="L9" s="8">
        <v>7848404</v>
      </c>
      <c r="M9" s="8">
        <v>7848933</v>
      </c>
      <c r="N9" s="8">
        <v>23562828</v>
      </c>
      <c r="O9" s="8">
        <v>7774658</v>
      </c>
      <c r="P9" s="8">
        <v>7850463</v>
      </c>
      <c r="Q9" s="8">
        <v>7835231</v>
      </c>
      <c r="R9" s="8">
        <v>23460352</v>
      </c>
      <c r="S9" s="8"/>
      <c r="T9" s="8"/>
      <c r="U9" s="8"/>
      <c r="V9" s="8"/>
      <c r="W9" s="8">
        <v>70609344</v>
      </c>
      <c r="X9" s="8">
        <v>78324043</v>
      </c>
      <c r="Y9" s="8">
        <v>-7714699</v>
      </c>
      <c r="Z9" s="2">
        <v>-9.85</v>
      </c>
      <c r="AA9" s="6">
        <v>110768300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7416278</v>
      </c>
      <c r="D11" s="6"/>
      <c r="E11" s="7">
        <v>10802300</v>
      </c>
      <c r="F11" s="8">
        <v>10642300</v>
      </c>
      <c r="G11" s="8">
        <v>607730</v>
      </c>
      <c r="H11" s="8">
        <v>1670354</v>
      </c>
      <c r="I11" s="8">
        <v>331241</v>
      </c>
      <c r="J11" s="8">
        <v>2609325</v>
      </c>
      <c r="K11" s="8">
        <v>373669</v>
      </c>
      <c r="L11" s="8">
        <v>400743</v>
      </c>
      <c r="M11" s="8">
        <v>424408</v>
      </c>
      <c r="N11" s="8">
        <v>1198820</v>
      </c>
      <c r="O11" s="8">
        <v>430834</v>
      </c>
      <c r="P11" s="8">
        <v>823736</v>
      </c>
      <c r="Q11" s="8">
        <v>430761</v>
      </c>
      <c r="R11" s="8">
        <v>1685331</v>
      </c>
      <c r="S11" s="8"/>
      <c r="T11" s="8"/>
      <c r="U11" s="8"/>
      <c r="V11" s="8"/>
      <c r="W11" s="8">
        <v>5493476</v>
      </c>
      <c r="X11" s="8">
        <v>6079873</v>
      </c>
      <c r="Y11" s="8">
        <v>-586397</v>
      </c>
      <c r="Z11" s="2">
        <v>-9.64</v>
      </c>
      <c r="AA11" s="6">
        <v>10642300</v>
      </c>
    </row>
    <row r="12" spans="1:27" ht="13.5">
      <c r="A12" s="25" t="s">
        <v>37</v>
      </c>
      <c r="B12" s="29"/>
      <c r="C12" s="6">
        <v>27999016</v>
      </c>
      <c r="D12" s="6"/>
      <c r="E12" s="7">
        <v>58000000</v>
      </c>
      <c r="F12" s="8">
        <v>58000000</v>
      </c>
      <c r="G12" s="8">
        <v>2607553</v>
      </c>
      <c r="H12" s="8">
        <v>1441888</v>
      </c>
      <c r="I12" s="8">
        <v>1280189</v>
      </c>
      <c r="J12" s="8">
        <v>5329630</v>
      </c>
      <c r="K12" s="8">
        <v>1201424</v>
      </c>
      <c r="L12" s="8">
        <v>240095</v>
      </c>
      <c r="M12" s="8">
        <v>5685489</v>
      </c>
      <c r="N12" s="8">
        <v>7127008</v>
      </c>
      <c r="O12" s="8">
        <v>1916647</v>
      </c>
      <c r="P12" s="8">
        <v>4419009</v>
      </c>
      <c r="Q12" s="8">
        <v>4482707</v>
      </c>
      <c r="R12" s="8">
        <v>10818363</v>
      </c>
      <c r="S12" s="8"/>
      <c r="T12" s="8"/>
      <c r="U12" s="8"/>
      <c r="V12" s="8"/>
      <c r="W12" s="8">
        <v>23275001</v>
      </c>
      <c r="X12" s="8">
        <v>28376986</v>
      </c>
      <c r="Y12" s="8">
        <v>-5101985</v>
      </c>
      <c r="Z12" s="2">
        <v>-17.98</v>
      </c>
      <c r="AA12" s="6">
        <v>58000000</v>
      </c>
    </row>
    <row r="13" spans="1:27" ht="13.5">
      <c r="A13" s="23" t="s">
        <v>38</v>
      </c>
      <c r="B13" s="29"/>
      <c r="C13" s="6">
        <v>129852</v>
      </c>
      <c r="D13" s="6"/>
      <c r="E13" s="7">
        <v>108700</v>
      </c>
      <c r="F13" s="8">
        <v>108700</v>
      </c>
      <c r="G13" s="8">
        <v>12181</v>
      </c>
      <c r="H13" s="8">
        <v>13415</v>
      </c>
      <c r="I13" s="8">
        <v>13414</v>
      </c>
      <c r="J13" s="8">
        <v>39010</v>
      </c>
      <c r="K13" s="8">
        <v>12973</v>
      </c>
      <c r="L13" s="8">
        <v>15065</v>
      </c>
      <c r="M13" s="8">
        <v>2870</v>
      </c>
      <c r="N13" s="8">
        <v>30908</v>
      </c>
      <c r="O13" s="8">
        <v>2708</v>
      </c>
      <c r="P13" s="8">
        <v>17795</v>
      </c>
      <c r="Q13" s="8">
        <v>16529</v>
      </c>
      <c r="R13" s="8">
        <v>37032</v>
      </c>
      <c r="S13" s="8"/>
      <c r="T13" s="8"/>
      <c r="U13" s="8"/>
      <c r="V13" s="8"/>
      <c r="W13" s="8">
        <v>106950</v>
      </c>
      <c r="X13" s="8">
        <v>93726</v>
      </c>
      <c r="Y13" s="8">
        <v>13224</v>
      </c>
      <c r="Z13" s="2">
        <v>14.11</v>
      </c>
      <c r="AA13" s="6">
        <v>108700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86378780</v>
      </c>
      <c r="D15" s="6"/>
      <c r="E15" s="7">
        <v>7980600</v>
      </c>
      <c r="F15" s="8">
        <v>7480600</v>
      </c>
      <c r="G15" s="8">
        <v>754692</v>
      </c>
      <c r="H15" s="8">
        <v>1182309</v>
      </c>
      <c r="I15" s="8">
        <v>1700751</v>
      </c>
      <c r="J15" s="8">
        <v>3637752</v>
      </c>
      <c r="K15" s="8">
        <v>1226007</v>
      </c>
      <c r="L15" s="8">
        <v>1173367</v>
      </c>
      <c r="M15" s="8">
        <v>987924</v>
      </c>
      <c r="N15" s="8">
        <v>3387298</v>
      </c>
      <c r="O15" s="8">
        <v>662750</v>
      </c>
      <c r="P15" s="8">
        <v>1753707</v>
      </c>
      <c r="Q15" s="8">
        <v>2383840</v>
      </c>
      <c r="R15" s="8">
        <v>4800297</v>
      </c>
      <c r="S15" s="8"/>
      <c r="T15" s="8"/>
      <c r="U15" s="8"/>
      <c r="V15" s="8"/>
      <c r="W15" s="8">
        <v>11825347</v>
      </c>
      <c r="X15" s="8">
        <v>8548101</v>
      </c>
      <c r="Y15" s="8">
        <v>3277246</v>
      </c>
      <c r="Z15" s="2">
        <v>38.34</v>
      </c>
      <c r="AA15" s="6">
        <v>7480600</v>
      </c>
    </row>
    <row r="16" spans="1:27" ht="13.5">
      <c r="A16" s="23" t="s">
        <v>41</v>
      </c>
      <c r="B16" s="29"/>
      <c r="C16" s="6">
        <v>3773129</v>
      </c>
      <c r="D16" s="6"/>
      <c r="E16" s="7">
        <v>3406700</v>
      </c>
      <c r="F16" s="8">
        <v>3406700</v>
      </c>
      <c r="G16" s="8">
        <v>194054</v>
      </c>
      <c r="H16" s="8"/>
      <c r="I16" s="8">
        <v>529122</v>
      </c>
      <c r="J16" s="8">
        <v>723176</v>
      </c>
      <c r="K16" s="8">
        <v>440082</v>
      </c>
      <c r="L16" s="8">
        <v>89835</v>
      </c>
      <c r="M16" s="8"/>
      <c r="N16" s="8">
        <v>529917</v>
      </c>
      <c r="O16" s="8"/>
      <c r="P16" s="8">
        <v>862417</v>
      </c>
      <c r="Q16" s="8">
        <v>240561</v>
      </c>
      <c r="R16" s="8">
        <v>1102978</v>
      </c>
      <c r="S16" s="8"/>
      <c r="T16" s="8"/>
      <c r="U16" s="8"/>
      <c r="V16" s="8"/>
      <c r="W16" s="8">
        <v>2356071</v>
      </c>
      <c r="X16" s="8">
        <v>1923793</v>
      </c>
      <c r="Y16" s="8">
        <v>432278</v>
      </c>
      <c r="Z16" s="2">
        <v>22.47</v>
      </c>
      <c r="AA16" s="6">
        <v>3406700</v>
      </c>
    </row>
    <row r="17" spans="1:27" ht="13.5">
      <c r="A17" s="23" t="s">
        <v>42</v>
      </c>
      <c r="B17" s="29"/>
      <c r="C17" s="6">
        <v>6406951</v>
      </c>
      <c r="D17" s="6"/>
      <c r="E17" s="7">
        <v>5970400</v>
      </c>
      <c r="F17" s="8">
        <v>5970400</v>
      </c>
      <c r="G17" s="8">
        <v>341546</v>
      </c>
      <c r="H17" s="8">
        <v>275659</v>
      </c>
      <c r="I17" s="8">
        <v>909890</v>
      </c>
      <c r="J17" s="8">
        <v>1527095</v>
      </c>
      <c r="K17" s="8">
        <v>816989</v>
      </c>
      <c r="L17" s="8">
        <v>241808</v>
      </c>
      <c r="M17" s="8">
        <v>71149</v>
      </c>
      <c r="N17" s="8">
        <v>1129946</v>
      </c>
      <c r="O17" s="8">
        <v>108012</v>
      </c>
      <c r="P17" s="8">
        <v>876409</v>
      </c>
      <c r="Q17" s="8">
        <v>558047</v>
      </c>
      <c r="R17" s="8">
        <v>1542468</v>
      </c>
      <c r="S17" s="8"/>
      <c r="T17" s="8"/>
      <c r="U17" s="8"/>
      <c r="V17" s="8"/>
      <c r="W17" s="8">
        <v>4199509</v>
      </c>
      <c r="X17" s="8">
        <v>3735553</v>
      </c>
      <c r="Y17" s="8">
        <v>463956</v>
      </c>
      <c r="Z17" s="2">
        <v>12.42</v>
      </c>
      <c r="AA17" s="6">
        <v>5970400</v>
      </c>
    </row>
    <row r="18" spans="1:27" ht="13.5">
      <c r="A18" s="23" t="s">
        <v>43</v>
      </c>
      <c r="B18" s="29"/>
      <c r="C18" s="6">
        <v>360177960</v>
      </c>
      <c r="D18" s="6"/>
      <c r="E18" s="7">
        <v>390676000</v>
      </c>
      <c r="F18" s="8">
        <v>390019000</v>
      </c>
      <c r="G18" s="8">
        <v>151235000</v>
      </c>
      <c r="H18" s="8"/>
      <c r="I18" s="8"/>
      <c r="J18" s="8">
        <v>151235000</v>
      </c>
      <c r="K18" s="8"/>
      <c r="L18" s="8"/>
      <c r="M18" s="8"/>
      <c r="N18" s="8"/>
      <c r="O18" s="8">
        <v>130565000</v>
      </c>
      <c r="P18" s="8"/>
      <c r="Q18" s="8">
        <v>91542000</v>
      </c>
      <c r="R18" s="8">
        <v>222107000</v>
      </c>
      <c r="S18" s="8"/>
      <c r="T18" s="8"/>
      <c r="U18" s="8"/>
      <c r="V18" s="8"/>
      <c r="W18" s="8">
        <v>373342000</v>
      </c>
      <c r="X18" s="8">
        <v>384286700</v>
      </c>
      <c r="Y18" s="8">
        <v>-10944700</v>
      </c>
      <c r="Z18" s="2">
        <v>-2.85</v>
      </c>
      <c r="AA18" s="6">
        <v>390019000</v>
      </c>
    </row>
    <row r="19" spans="1:27" ht="13.5">
      <c r="A19" s="23" t="s">
        <v>44</v>
      </c>
      <c r="B19" s="29"/>
      <c r="C19" s="6">
        <v>23110417</v>
      </c>
      <c r="D19" s="6"/>
      <c r="E19" s="7">
        <v>22309600</v>
      </c>
      <c r="F19" s="26">
        <v>22525900</v>
      </c>
      <c r="G19" s="26">
        <v>2328776</v>
      </c>
      <c r="H19" s="26">
        <v>2333764</v>
      </c>
      <c r="I19" s="26">
        <v>-494262</v>
      </c>
      <c r="J19" s="26">
        <v>4168278</v>
      </c>
      <c r="K19" s="26">
        <v>2245162</v>
      </c>
      <c r="L19" s="26">
        <v>818554</v>
      </c>
      <c r="M19" s="26">
        <v>1270053</v>
      </c>
      <c r="N19" s="26">
        <v>4333769</v>
      </c>
      <c r="O19" s="26">
        <v>963912</v>
      </c>
      <c r="P19" s="26">
        <v>3222962</v>
      </c>
      <c r="Q19" s="26">
        <v>13434942</v>
      </c>
      <c r="R19" s="26">
        <v>17621816</v>
      </c>
      <c r="S19" s="26"/>
      <c r="T19" s="26"/>
      <c r="U19" s="26"/>
      <c r="V19" s="26"/>
      <c r="W19" s="26">
        <v>26123863</v>
      </c>
      <c r="X19" s="26">
        <v>13769861</v>
      </c>
      <c r="Y19" s="26">
        <v>12354002</v>
      </c>
      <c r="Z19" s="27">
        <v>89.72</v>
      </c>
      <c r="AA19" s="28">
        <v>22525900</v>
      </c>
    </row>
    <row r="20" spans="1:27" ht="13.5">
      <c r="A20" s="23" t="s">
        <v>45</v>
      </c>
      <c r="B20" s="29"/>
      <c r="C20" s="6">
        <v>20106175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2978484533</v>
      </c>
      <c r="D21" s="33">
        <f t="shared" si="0"/>
        <v>0</v>
      </c>
      <c r="E21" s="34">
        <f t="shared" si="0"/>
        <v>3195593600</v>
      </c>
      <c r="F21" s="35">
        <f t="shared" si="0"/>
        <v>3184939900</v>
      </c>
      <c r="G21" s="35">
        <f t="shared" si="0"/>
        <v>415420839</v>
      </c>
      <c r="H21" s="35">
        <f t="shared" si="0"/>
        <v>313928845</v>
      </c>
      <c r="I21" s="35">
        <f t="shared" si="0"/>
        <v>243423259</v>
      </c>
      <c r="J21" s="35">
        <f t="shared" si="0"/>
        <v>972772943</v>
      </c>
      <c r="K21" s="35">
        <f t="shared" si="0"/>
        <v>174014172</v>
      </c>
      <c r="L21" s="35">
        <f t="shared" si="0"/>
        <v>217328052</v>
      </c>
      <c r="M21" s="35">
        <f t="shared" si="0"/>
        <v>177719671</v>
      </c>
      <c r="N21" s="35">
        <f t="shared" si="0"/>
        <v>569061895</v>
      </c>
      <c r="O21" s="35">
        <f t="shared" si="0"/>
        <v>345591221</v>
      </c>
      <c r="P21" s="35">
        <f t="shared" si="0"/>
        <v>243809546</v>
      </c>
      <c r="Q21" s="35">
        <f t="shared" si="0"/>
        <v>329696074</v>
      </c>
      <c r="R21" s="35">
        <f t="shared" si="0"/>
        <v>919096841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2460931679</v>
      </c>
      <c r="X21" s="35">
        <f t="shared" si="0"/>
        <v>2470361367</v>
      </c>
      <c r="Y21" s="35">
        <f t="shared" si="0"/>
        <v>-9429688</v>
      </c>
      <c r="Z21" s="36">
        <f>+IF(X21&lt;&gt;0,+(Y21/X21)*100,0)</f>
        <v>-0.38171289941484904</v>
      </c>
      <c r="AA21" s="33">
        <f>SUM(AA5:AA20)</f>
        <v>3184939900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782429838</v>
      </c>
      <c r="D24" s="6"/>
      <c r="E24" s="7">
        <v>859549700</v>
      </c>
      <c r="F24" s="8">
        <v>859564000</v>
      </c>
      <c r="G24" s="8">
        <v>65639054</v>
      </c>
      <c r="H24" s="8">
        <v>66400737</v>
      </c>
      <c r="I24" s="8">
        <v>67039370</v>
      </c>
      <c r="J24" s="8">
        <v>199079161</v>
      </c>
      <c r="K24" s="8">
        <v>67868551</v>
      </c>
      <c r="L24" s="8">
        <v>65838185</v>
      </c>
      <c r="M24" s="8">
        <v>72757839</v>
      </c>
      <c r="N24" s="8">
        <v>206464575</v>
      </c>
      <c r="O24" s="8">
        <v>71021800</v>
      </c>
      <c r="P24" s="8">
        <v>69118574</v>
      </c>
      <c r="Q24" s="8">
        <v>68286726</v>
      </c>
      <c r="R24" s="8">
        <v>208427100</v>
      </c>
      <c r="S24" s="8"/>
      <c r="T24" s="8"/>
      <c r="U24" s="8"/>
      <c r="V24" s="8"/>
      <c r="W24" s="8">
        <v>613970836</v>
      </c>
      <c r="X24" s="8">
        <v>632094393</v>
      </c>
      <c r="Y24" s="8">
        <v>-18123557</v>
      </c>
      <c r="Z24" s="2">
        <v>-2.87</v>
      </c>
      <c r="AA24" s="6">
        <v>859564000</v>
      </c>
    </row>
    <row r="25" spans="1:27" ht="13.5">
      <c r="A25" s="25" t="s">
        <v>49</v>
      </c>
      <c r="B25" s="24"/>
      <c r="C25" s="6">
        <v>30394989</v>
      </c>
      <c r="D25" s="6"/>
      <c r="E25" s="7">
        <v>32403900</v>
      </c>
      <c r="F25" s="8">
        <v>32403900</v>
      </c>
      <c r="G25" s="8">
        <v>2519360</v>
      </c>
      <c r="H25" s="8">
        <v>2481281</v>
      </c>
      <c r="I25" s="8">
        <v>2524054</v>
      </c>
      <c r="J25" s="8">
        <v>7524695</v>
      </c>
      <c r="K25" s="8">
        <v>2519362</v>
      </c>
      <c r="L25" s="8">
        <v>2496886</v>
      </c>
      <c r="M25" s="8">
        <v>2519361</v>
      </c>
      <c r="N25" s="8">
        <v>7535609</v>
      </c>
      <c r="O25" s="8">
        <v>2519361</v>
      </c>
      <c r="P25" s="8">
        <v>2519361</v>
      </c>
      <c r="Q25" s="8">
        <v>2629624</v>
      </c>
      <c r="R25" s="8">
        <v>7668346</v>
      </c>
      <c r="S25" s="8"/>
      <c r="T25" s="8"/>
      <c r="U25" s="8"/>
      <c r="V25" s="8"/>
      <c r="W25" s="8">
        <v>22728650</v>
      </c>
      <c r="X25" s="8">
        <v>23508865</v>
      </c>
      <c r="Y25" s="8">
        <v>-780215</v>
      </c>
      <c r="Z25" s="2">
        <v>-3.32</v>
      </c>
      <c r="AA25" s="6">
        <v>32403900</v>
      </c>
    </row>
    <row r="26" spans="1:27" ht="13.5">
      <c r="A26" s="25" t="s">
        <v>50</v>
      </c>
      <c r="B26" s="24"/>
      <c r="C26" s="6">
        <v>163733092</v>
      </c>
      <c r="D26" s="6"/>
      <c r="E26" s="7">
        <v>31453900</v>
      </c>
      <c r="F26" s="8">
        <v>31453900</v>
      </c>
      <c r="G26" s="8">
        <v>26282776</v>
      </c>
      <c r="H26" s="8">
        <v>-26196170</v>
      </c>
      <c r="I26" s="8">
        <v>7863475</v>
      </c>
      <c r="J26" s="8">
        <v>7950081</v>
      </c>
      <c r="K26" s="8">
        <v>7246925</v>
      </c>
      <c r="L26" s="8">
        <v>2621159</v>
      </c>
      <c r="M26" s="8">
        <v>2519642</v>
      </c>
      <c r="N26" s="8">
        <v>12387726</v>
      </c>
      <c r="O26" s="8">
        <v>3125654</v>
      </c>
      <c r="P26" s="8">
        <v>2604637</v>
      </c>
      <c r="Q26" s="8">
        <v>3333894</v>
      </c>
      <c r="R26" s="8">
        <v>9064185</v>
      </c>
      <c r="S26" s="8"/>
      <c r="T26" s="8"/>
      <c r="U26" s="8"/>
      <c r="V26" s="8"/>
      <c r="W26" s="8">
        <v>29401992</v>
      </c>
      <c r="X26" s="8">
        <v>14778360</v>
      </c>
      <c r="Y26" s="8">
        <v>14623632</v>
      </c>
      <c r="Z26" s="2">
        <v>98.95</v>
      </c>
      <c r="AA26" s="6">
        <v>31453900</v>
      </c>
    </row>
    <row r="27" spans="1:27" ht="13.5">
      <c r="A27" s="25" t="s">
        <v>51</v>
      </c>
      <c r="B27" s="24"/>
      <c r="C27" s="6">
        <v>464233770</v>
      </c>
      <c r="D27" s="6"/>
      <c r="E27" s="7">
        <v>408531600</v>
      </c>
      <c r="F27" s="8">
        <v>441378600</v>
      </c>
      <c r="G27" s="8">
        <v>34044600</v>
      </c>
      <c r="H27" s="8">
        <v>34044603</v>
      </c>
      <c r="I27" s="8">
        <v>34044600</v>
      </c>
      <c r="J27" s="8">
        <v>102133803</v>
      </c>
      <c r="K27" s="8">
        <v>34044601</v>
      </c>
      <c r="L27" s="8">
        <v>34044601</v>
      </c>
      <c r="M27" s="8">
        <v>34044599</v>
      </c>
      <c r="N27" s="8">
        <v>102133801</v>
      </c>
      <c r="O27" s="8">
        <v>34044600</v>
      </c>
      <c r="P27" s="8">
        <v>40613279</v>
      </c>
      <c r="Q27" s="8">
        <v>40613279</v>
      </c>
      <c r="R27" s="8">
        <v>115271158</v>
      </c>
      <c r="S27" s="8"/>
      <c r="T27" s="8"/>
      <c r="U27" s="8"/>
      <c r="V27" s="8"/>
      <c r="W27" s="8">
        <v>319538762</v>
      </c>
      <c r="X27" s="8">
        <v>306935704</v>
      </c>
      <c r="Y27" s="8">
        <v>12603058</v>
      </c>
      <c r="Z27" s="2">
        <v>4.11</v>
      </c>
      <c r="AA27" s="6">
        <v>441378600</v>
      </c>
    </row>
    <row r="28" spans="1:27" ht="13.5">
      <c r="A28" s="25" t="s">
        <v>52</v>
      </c>
      <c r="B28" s="24"/>
      <c r="C28" s="6">
        <v>51286013</v>
      </c>
      <c r="D28" s="6"/>
      <c r="E28" s="7">
        <v>70845700</v>
      </c>
      <c r="F28" s="8">
        <v>67458000</v>
      </c>
      <c r="G28" s="8">
        <v>5903810</v>
      </c>
      <c r="H28" s="8"/>
      <c r="I28" s="8"/>
      <c r="J28" s="8">
        <v>5903810</v>
      </c>
      <c r="K28" s="8"/>
      <c r="L28" s="8"/>
      <c r="M28" s="8">
        <v>29519040</v>
      </c>
      <c r="N28" s="8">
        <v>29519040</v>
      </c>
      <c r="O28" s="8">
        <v>5339195</v>
      </c>
      <c r="P28" s="8">
        <v>5339195</v>
      </c>
      <c r="Q28" s="8">
        <v>5339195</v>
      </c>
      <c r="R28" s="8">
        <v>16017585</v>
      </c>
      <c r="S28" s="8"/>
      <c r="T28" s="8"/>
      <c r="U28" s="8"/>
      <c r="V28" s="8"/>
      <c r="W28" s="8">
        <v>51440435</v>
      </c>
      <c r="X28" s="8">
        <v>51440645</v>
      </c>
      <c r="Y28" s="8">
        <v>-210</v>
      </c>
      <c r="Z28" s="2"/>
      <c r="AA28" s="6">
        <v>67458000</v>
      </c>
    </row>
    <row r="29" spans="1:27" ht="13.5">
      <c r="A29" s="25" t="s">
        <v>53</v>
      </c>
      <c r="B29" s="24"/>
      <c r="C29" s="6">
        <v>1014114313</v>
      </c>
      <c r="D29" s="6"/>
      <c r="E29" s="7">
        <v>1096948600</v>
      </c>
      <c r="F29" s="8">
        <v>1093948600</v>
      </c>
      <c r="G29" s="8"/>
      <c r="H29" s="8">
        <v>124262850</v>
      </c>
      <c r="I29" s="8">
        <v>227048043</v>
      </c>
      <c r="J29" s="8">
        <v>351310893</v>
      </c>
      <c r="K29" s="8">
        <v>37768163</v>
      </c>
      <c r="L29" s="8">
        <v>84350373</v>
      </c>
      <c r="M29" s="8">
        <v>158803641</v>
      </c>
      <c r="N29" s="8">
        <v>280922177</v>
      </c>
      <c r="O29" s="8">
        <v>-344117</v>
      </c>
      <c r="P29" s="8">
        <v>86180465</v>
      </c>
      <c r="Q29" s="8">
        <v>78627166</v>
      </c>
      <c r="R29" s="8">
        <v>164463514</v>
      </c>
      <c r="S29" s="8"/>
      <c r="T29" s="8"/>
      <c r="U29" s="8"/>
      <c r="V29" s="8"/>
      <c r="W29" s="8">
        <v>796696584</v>
      </c>
      <c r="X29" s="8">
        <v>779551654</v>
      </c>
      <c r="Y29" s="8">
        <v>17144930</v>
      </c>
      <c r="Z29" s="2">
        <v>2.2</v>
      </c>
      <c r="AA29" s="6">
        <v>1093948600</v>
      </c>
    </row>
    <row r="30" spans="1:27" ht="13.5">
      <c r="A30" s="25" t="s">
        <v>54</v>
      </c>
      <c r="B30" s="24"/>
      <c r="C30" s="6">
        <v>109730048</v>
      </c>
      <c r="D30" s="6"/>
      <c r="E30" s="7">
        <v>121110200</v>
      </c>
      <c r="F30" s="8">
        <v>119503900</v>
      </c>
      <c r="G30" s="8">
        <v>129686</v>
      </c>
      <c r="H30" s="8">
        <v>1149189</v>
      </c>
      <c r="I30" s="8">
        <v>2990221</v>
      </c>
      <c r="J30" s="8">
        <v>4269096</v>
      </c>
      <c r="K30" s="8">
        <v>-56354</v>
      </c>
      <c r="L30" s="8">
        <v>11832764</v>
      </c>
      <c r="M30" s="8">
        <v>1374178</v>
      </c>
      <c r="N30" s="8">
        <v>13150588</v>
      </c>
      <c r="O30" s="8">
        <v>2677579</v>
      </c>
      <c r="P30" s="8">
        <v>15820074</v>
      </c>
      <c r="Q30" s="8">
        <v>6911927</v>
      </c>
      <c r="R30" s="8">
        <v>25409580</v>
      </c>
      <c r="S30" s="8"/>
      <c r="T30" s="8"/>
      <c r="U30" s="8"/>
      <c r="V30" s="8"/>
      <c r="W30" s="8">
        <v>42829264</v>
      </c>
      <c r="X30" s="8">
        <v>62046458</v>
      </c>
      <c r="Y30" s="8">
        <v>-19217194</v>
      </c>
      <c r="Z30" s="2">
        <v>-30.97</v>
      </c>
      <c r="AA30" s="6">
        <v>119503900</v>
      </c>
    </row>
    <row r="31" spans="1:27" ht="13.5">
      <c r="A31" s="25" t="s">
        <v>55</v>
      </c>
      <c r="B31" s="24"/>
      <c r="C31" s="6">
        <v>327055515</v>
      </c>
      <c r="D31" s="6"/>
      <c r="E31" s="7">
        <v>323134900</v>
      </c>
      <c r="F31" s="8">
        <v>363431600</v>
      </c>
      <c r="G31" s="8">
        <v>1331850</v>
      </c>
      <c r="H31" s="8">
        <v>32734036</v>
      </c>
      <c r="I31" s="8">
        <v>19323427</v>
      </c>
      <c r="J31" s="8">
        <v>53389313</v>
      </c>
      <c r="K31" s="8">
        <v>13217950</v>
      </c>
      <c r="L31" s="8">
        <v>27875789</v>
      </c>
      <c r="M31" s="8">
        <v>44242988</v>
      </c>
      <c r="N31" s="8">
        <v>85336727</v>
      </c>
      <c r="O31" s="8">
        <v>-6286715</v>
      </c>
      <c r="P31" s="8">
        <v>41976480</v>
      </c>
      <c r="Q31" s="8">
        <v>24504691</v>
      </c>
      <c r="R31" s="8">
        <v>60194456</v>
      </c>
      <c r="S31" s="8"/>
      <c r="T31" s="8"/>
      <c r="U31" s="8"/>
      <c r="V31" s="8"/>
      <c r="W31" s="8">
        <v>198920496</v>
      </c>
      <c r="X31" s="8">
        <v>226204023</v>
      </c>
      <c r="Y31" s="8">
        <v>-27283527</v>
      </c>
      <c r="Z31" s="2">
        <v>-12.06</v>
      </c>
      <c r="AA31" s="6">
        <v>363431600</v>
      </c>
    </row>
    <row r="32" spans="1:27" ht="13.5">
      <c r="A32" s="25" t="s">
        <v>43</v>
      </c>
      <c r="B32" s="24"/>
      <c r="C32" s="6">
        <v>15787449</v>
      </c>
      <c r="D32" s="6"/>
      <c r="E32" s="7">
        <v>12087300</v>
      </c>
      <c r="F32" s="8">
        <v>13755500</v>
      </c>
      <c r="G32" s="8">
        <v>1708943</v>
      </c>
      <c r="H32" s="8">
        <v>4041636</v>
      </c>
      <c r="I32" s="8">
        <v>1667500</v>
      </c>
      <c r="J32" s="8">
        <v>7418079</v>
      </c>
      <c r="K32" s="8">
        <v>208013</v>
      </c>
      <c r="L32" s="8">
        <v>235250</v>
      </c>
      <c r="M32" s="8">
        <v>1699835</v>
      </c>
      <c r="N32" s="8">
        <v>2143098</v>
      </c>
      <c r="O32" s="8">
        <v>-377019</v>
      </c>
      <c r="P32" s="8">
        <v>1261712</v>
      </c>
      <c r="Q32" s="8">
        <v>244316</v>
      </c>
      <c r="R32" s="8">
        <v>1129009</v>
      </c>
      <c r="S32" s="8"/>
      <c r="T32" s="8"/>
      <c r="U32" s="8"/>
      <c r="V32" s="8"/>
      <c r="W32" s="8">
        <v>10690186</v>
      </c>
      <c r="X32" s="8">
        <v>10777258</v>
      </c>
      <c r="Y32" s="8">
        <v>-87072</v>
      </c>
      <c r="Z32" s="2">
        <v>-0.81</v>
      </c>
      <c r="AA32" s="6">
        <v>13755500</v>
      </c>
    </row>
    <row r="33" spans="1:27" ht="13.5">
      <c r="A33" s="25" t="s">
        <v>56</v>
      </c>
      <c r="B33" s="24"/>
      <c r="C33" s="6">
        <v>228061137</v>
      </c>
      <c r="D33" s="6"/>
      <c r="E33" s="7">
        <v>278181100</v>
      </c>
      <c r="F33" s="8">
        <v>269497000</v>
      </c>
      <c r="G33" s="8">
        <v>6852810</v>
      </c>
      <c r="H33" s="8">
        <v>15448541</v>
      </c>
      <c r="I33" s="8">
        <v>19212080</v>
      </c>
      <c r="J33" s="8">
        <v>41513431</v>
      </c>
      <c r="K33" s="8">
        <v>18974203</v>
      </c>
      <c r="L33" s="8">
        <v>16591923</v>
      </c>
      <c r="M33" s="8">
        <v>19725474</v>
      </c>
      <c r="N33" s="8">
        <v>55291600</v>
      </c>
      <c r="O33" s="8">
        <v>24119404</v>
      </c>
      <c r="P33" s="8">
        <v>32651426</v>
      </c>
      <c r="Q33" s="8">
        <v>22194782</v>
      </c>
      <c r="R33" s="8">
        <v>78965612</v>
      </c>
      <c r="S33" s="8"/>
      <c r="T33" s="8"/>
      <c r="U33" s="8"/>
      <c r="V33" s="8"/>
      <c r="W33" s="8">
        <v>175770643</v>
      </c>
      <c r="X33" s="8">
        <v>183151957</v>
      </c>
      <c r="Y33" s="8">
        <v>-7381314</v>
      </c>
      <c r="Z33" s="2">
        <v>-4.03</v>
      </c>
      <c r="AA33" s="6">
        <v>269497000</v>
      </c>
    </row>
    <row r="34" spans="1:27" ht="13.5">
      <c r="A34" s="23" t="s">
        <v>57</v>
      </c>
      <c r="B34" s="29"/>
      <c r="C34" s="6">
        <v>13281231</v>
      </c>
      <c r="D34" s="6"/>
      <c r="E34" s="7"/>
      <c r="F34" s="8"/>
      <c r="G34" s="8"/>
      <c r="H34" s="8"/>
      <c r="I34" s="8"/>
      <c r="J34" s="8"/>
      <c r="K34" s="8"/>
      <c r="L34" s="8"/>
      <c r="M34" s="8">
        <v>1</v>
      </c>
      <c r="N34" s="8">
        <v>1</v>
      </c>
      <c r="O34" s="8"/>
      <c r="P34" s="8"/>
      <c r="Q34" s="8"/>
      <c r="R34" s="8"/>
      <c r="S34" s="8"/>
      <c r="T34" s="8"/>
      <c r="U34" s="8"/>
      <c r="V34" s="8"/>
      <c r="W34" s="8">
        <v>1</v>
      </c>
      <c r="X34" s="8"/>
      <c r="Y34" s="8">
        <v>1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3200107395</v>
      </c>
      <c r="D35" s="33">
        <f>SUM(D24:D34)</f>
        <v>0</v>
      </c>
      <c r="E35" s="34">
        <f t="shared" si="1"/>
        <v>3234246900</v>
      </c>
      <c r="F35" s="35">
        <f t="shared" si="1"/>
        <v>3292395000</v>
      </c>
      <c r="G35" s="35">
        <f t="shared" si="1"/>
        <v>144412889</v>
      </c>
      <c r="H35" s="35">
        <f t="shared" si="1"/>
        <v>254366703</v>
      </c>
      <c r="I35" s="35">
        <f t="shared" si="1"/>
        <v>381712770</v>
      </c>
      <c r="J35" s="35">
        <f t="shared" si="1"/>
        <v>780492362</v>
      </c>
      <c r="K35" s="35">
        <f t="shared" si="1"/>
        <v>181791414</v>
      </c>
      <c r="L35" s="35">
        <f t="shared" si="1"/>
        <v>245886930</v>
      </c>
      <c r="M35" s="35">
        <f t="shared" si="1"/>
        <v>367206598</v>
      </c>
      <c r="N35" s="35">
        <f t="shared" si="1"/>
        <v>794884942</v>
      </c>
      <c r="O35" s="35">
        <f t="shared" si="1"/>
        <v>135839742</v>
      </c>
      <c r="P35" s="35">
        <f t="shared" si="1"/>
        <v>298085203</v>
      </c>
      <c r="Q35" s="35">
        <f t="shared" si="1"/>
        <v>252685600</v>
      </c>
      <c r="R35" s="35">
        <f t="shared" si="1"/>
        <v>686610545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2261987849</v>
      </c>
      <c r="X35" s="35">
        <f t="shared" si="1"/>
        <v>2290489317</v>
      </c>
      <c r="Y35" s="35">
        <f t="shared" si="1"/>
        <v>-28501468</v>
      </c>
      <c r="Z35" s="36">
        <f>+IF(X35&lt;&gt;0,+(Y35/X35)*100,0)</f>
        <v>-1.2443397045540554</v>
      </c>
      <c r="AA35" s="33">
        <f>SUM(AA24:AA34)</f>
        <v>3292395000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-221622862</v>
      </c>
      <c r="D37" s="46">
        <f>+D21-D35</f>
        <v>0</v>
      </c>
      <c r="E37" s="47">
        <f t="shared" si="2"/>
        <v>-38653300</v>
      </c>
      <c r="F37" s="48">
        <f t="shared" si="2"/>
        <v>-107455100</v>
      </c>
      <c r="G37" s="48">
        <f t="shared" si="2"/>
        <v>271007950</v>
      </c>
      <c r="H37" s="48">
        <f t="shared" si="2"/>
        <v>59562142</v>
      </c>
      <c r="I37" s="48">
        <f t="shared" si="2"/>
        <v>-138289511</v>
      </c>
      <c r="J37" s="48">
        <f t="shared" si="2"/>
        <v>192280581</v>
      </c>
      <c r="K37" s="48">
        <f t="shared" si="2"/>
        <v>-7777242</v>
      </c>
      <c r="L37" s="48">
        <f t="shared" si="2"/>
        <v>-28558878</v>
      </c>
      <c r="M37" s="48">
        <f t="shared" si="2"/>
        <v>-189486927</v>
      </c>
      <c r="N37" s="48">
        <f t="shared" si="2"/>
        <v>-225823047</v>
      </c>
      <c r="O37" s="48">
        <f t="shared" si="2"/>
        <v>209751479</v>
      </c>
      <c r="P37" s="48">
        <f t="shared" si="2"/>
        <v>-54275657</v>
      </c>
      <c r="Q37" s="48">
        <f t="shared" si="2"/>
        <v>77010474</v>
      </c>
      <c r="R37" s="48">
        <f t="shared" si="2"/>
        <v>232486296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198943830</v>
      </c>
      <c r="X37" s="48">
        <f>IF(F21=F35,0,X21-X35)</f>
        <v>179872050</v>
      </c>
      <c r="Y37" s="48">
        <f t="shared" si="2"/>
        <v>19071780</v>
      </c>
      <c r="Z37" s="49">
        <f>+IF(X37&lt;&gt;0,+(Y37/X37)*100,0)</f>
        <v>10.602970278039306</v>
      </c>
      <c r="AA37" s="46">
        <f>+AA21-AA35</f>
        <v>-107455100</v>
      </c>
    </row>
    <row r="38" spans="1:27" ht="22.5" customHeight="1">
      <c r="A38" s="50" t="s">
        <v>60</v>
      </c>
      <c r="B38" s="29"/>
      <c r="C38" s="6">
        <v>98097794</v>
      </c>
      <c r="D38" s="6"/>
      <c r="E38" s="7">
        <v>191232000</v>
      </c>
      <c r="F38" s="8">
        <v>181294000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181232000</v>
      </c>
      <c r="Y38" s="8">
        <v>-181232000</v>
      </c>
      <c r="Z38" s="2">
        <v>-100</v>
      </c>
      <c r="AA38" s="6">
        <v>181294000</v>
      </c>
    </row>
    <row r="39" spans="1:27" ht="57" customHeight="1">
      <c r="A39" s="50" t="s">
        <v>61</v>
      </c>
      <c r="B39" s="29"/>
      <c r="C39" s="28">
        <v>19528333</v>
      </c>
      <c r="D39" s="28"/>
      <c r="E39" s="7">
        <v>13174500</v>
      </c>
      <c r="F39" s="26">
        <v>13174500</v>
      </c>
      <c r="G39" s="26"/>
      <c r="H39" s="26"/>
      <c r="I39" s="26">
        <v>3216797</v>
      </c>
      <c r="J39" s="26">
        <v>3216797</v>
      </c>
      <c r="K39" s="26">
        <v>951031</v>
      </c>
      <c r="L39" s="26">
        <v>951032</v>
      </c>
      <c r="M39" s="26">
        <v>951031</v>
      </c>
      <c r="N39" s="26">
        <v>2853094</v>
      </c>
      <c r="O39" s="26">
        <v>951031</v>
      </c>
      <c r="P39" s="26">
        <v>951031</v>
      </c>
      <c r="Q39" s="26">
        <v>951031</v>
      </c>
      <c r="R39" s="26">
        <v>2853093</v>
      </c>
      <c r="S39" s="26"/>
      <c r="T39" s="26"/>
      <c r="U39" s="26"/>
      <c r="V39" s="26"/>
      <c r="W39" s="26">
        <v>8922984</v>
      </c>
      <c r="X39" s="26">
        <v>9789422</v>
      </c>
      <c r="Y39" s="26">
        <v>-866438</v>
      </c>
      <c r="Z39" s="27">
        <v>-8.85</v>
      </c>
      <c r="AA39" s="28">
        <v>13174500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-103996735</v>
      </c>
      <c r="D41" s="56">
        <f>SUM(D37:D40)</f>
        <v>0</v>
      </c>
      <c r="E41" s="57">
        <f t="shared" si="3"/>
        <v>165753200</v>
      </c>
      <c r="F41" s="58">
        <f t="shared" si="3"/>
        <v>87013400</v>
      </c>
      <c r="G41" s="58">
        <f t="shared" si="3"/>
        <v>271007950</v>
      </c>
      <c r="H41" s="58">
        <f t="shared" si="3"/>
        <v>59562142</v>
      </c>
      <c r="I41" s="58">
        <f t="shared" si="3"/>
        <v>-135072714</v>
      </c>
      <c r="J41" s="58">
        <f t="shared" si="3"/>
        <v>195497378</v>
      </c>
      <c r="K41" s="58">
        <f t="shared" si="3"/>
        <v>-6826211</v>
      </c>
      <c r="L41" s="58">
        <f t="shared" si="3"/>
        <v>-27607846</v>
      </c>
      <c r="M41" s="58">
        <f t="shared" si="3"/>
        <v>-188535896</v>
      </c>
      <c r="N41" s="58">
        <f t="shared" si="3"/>
        <v>-222969953</v>
      </c>
      <c r="O41" s="58">
        <f t="shared" si="3"/>
        <v>210702510</v>
      </c>
      <c r="P41" s="58">
        <f t="shared" si="3"/>
        <v>-53324626</v>
      </c>
      <c r="Q41" s="58">
        <f t="shared" si="3"/>
        <v>77961505</v>
      </c>
      <c r="R41" s="58">
        <f t="shared" si="3"/>
        <v>235339389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207866814</v>
      </c>
      <c r="X41" s="58">
        <f t="shared" si="3"/>
        <v>370893472</v>
      </c>
      <c r="Y41" s="58">
        <f t="shared" si="3"/>
        <v>-163026658</v>
      </c>
      <c r="Z41" s="59">
        <f>+IF(X41&lt;&gt;0,+(Y41/X41)*100,0)</f>
        <v>-43.95511657859538</v>
      </c>
      <c r="AA41" s="56">
        <f>SUM(AA37:AA40)</f>
        <v>87013400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-103996735</v>
      </c>
      <c r="D43" s="64">
        <f>+D41-D42</f>
        <v>0</v>
      </c>
      <c r="E43" s="65">
        <f t="shared" si="4"/>
        <v>165753200</v>
      </c>
      <c r="F43" s="66">
        <f t="shared" si="4"/>
        <v>87013400</v>
      </c>
      <c r="G43" s="66">
        <f t="shared" si="4"/>
        <v>271007950</v>
      </c>
      <c r="H43" s="66">
        <f t="shared" si="4"/>
        <v>59562142</v>
      </c>
      <c r="I43" s="66">
        <f t="shared" si="4"/>
        <v>-135072714</v>
      </c>
      <c r="J43" s="66">
        <f t="shared" si="4"/>
        <v>195497378</v>
      </c>
      <c r="K43" s="66">
        <f t="shared" si="4"/>
        <v>-6826211</v>
      </c>
      <c r="L43" s="66">
        <f t="shared" si="4"/>
        <v>-27607846</v>
      </c>
      <c r="M43" s="66">
        <f t="shared" si="4"/>
        <v>-188535896</v>
      </c>
      <c r="N43" s="66">
        <f t="shared" si="4"/>
        <v>-222969953</v>
      </c>
      <c r="O43" s="66">
        <f t="shared" si="4"/>
        <v>210702510</v>
      </c>
      <c r="P43" s="66">
        <f t="shared" si="4"/>
        <v>-53324626</v>
      </c>
      <c r="Q43" s="66">
        <f t="shared" si="4"/>
        <v>77961505</v>
      </c>
      <c r="R43" s="66">
        <f t="shared" si="4"/>
        <v>235339389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207866814</v>
      </c>
      <c r="X43" s="66">
        <f t="shared" si="4"/>
        <v>370893472</v>
      </c>
      <c r="Y43" s="66">
        <f t="shared" si="4"/>
        <v>-163026658</v>
      </c>
      <c r="Z43" s="67">
        <f>+IF(X43&lt;&gt;0,+(Y43/X43)*100,0)</f>
        <v>-43.95511657859538</v>
      </c>
      <c r="AA43" s="64">
        <f>+AA41-AA42</f>
        <v>87013400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-103996735</v>
      </c>
      <c r="D45" s="56">
        <f>SUM(D43:D44)</f>
        <v>0</v>
      </c>
      <c r="E45" s="57">
        <f t="shared" si="5"/>
        <v>165753200</v>
      </c>
      <c r="F45" s="58">
        <f t="shared" si="5"/>
        <v>87013400</v>
      </c>
      <c r="G45" s="58">
        <f t="shared" si="5"/>
        <v>271007950</v>
      </c>
      <c r="H45" s="58">
        <f t="shared" si="5"/>
        <v>59562142</v>
      </c>
      <c r="I45" s="58">
        <f t="shared" si="5"/>
        <v>-135072714</v>
      </c>
      <c r="J45" s="58">
        <f t="shared" si="5"/>
        <v>195497378</v>
      </c>
      <c r="K45" s="58">
        <f t="shared" si="5"/>
        <v>-6826211</v>
      </c>
      <c r="L45" s="58">
        <f t="shared" si="5"/>
        <v>-27607846</v>
      </c>
      <c r="M45" s="58">
        <f t="shared" si="5"/>
        <v>-188535896</v>
      </c>
      <c r="N45" s="58">
        <f t="shared" si="5"/>
        <v>-222969953</v>
      </c>
      <c r="O45" s="58">
        <f t="shared" si="5"/>
        <v>210702510</v>
      </c>
      <c r="P45" s="58">
        <f t="shared" si="5"/>
        <v>-53324626</v>
      </c>
      <c r="Q45" s="58">
        <f t="shared" si="5"/>
        <v>77961505</v>
      </c>
      <c r="R45" s="58">
        <f t="shared" si="5"/>
        <v>235339389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207866814</v>
      </c>
      <c r="X45" s="58">
        <f t="shared" si="5"/>
        <v>370893472</v>
      </c>
      <c r="Y45" s="58">
        <f t="shared" si="5"/>
        <v>-163026658</v>
      </c>
      <c r="Z45" s="59">
        <f>+IF(X45&lt;&gt;0,+(Y45/X45)*100,0)</f>
        <v>-43.95511657859538</v>
      </c>
      <c r="AA45" s="56">
        <f>SUM(AA43:AA44)</f>
        <v>87013400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-103996735</v>
      </c>
      <c r="D47" s="71">
        <f>SUM(D45:D46)</f>
        <v>0</v>
      </c>
      <c r="E47" s="72">
        <f t="shared" si="6"/>
        <v>165753200</v>
      </c>
      <c r="F47" s="73">
        <f t="shared" si="6"/>
        <v>87013400</v>
      </c>
      <c r="G47" s="73">
        <f t="shared" si="6"/>
        <v>271007950</v>
      </c>
      <c r="H47" s="74">
        <f t="shared" si="6"/>
        <v>59562142</v>
      </c>
      <c r="I47" s="74">
        <f t="shared" si="6"/>
        <v>-135072714</v>
      </c>
      <c r="J47" s="74">
        <f t="shared" si="6"/>
        <v>195497378</v>
      </c>
      <c r="K47" s="74">
        <f t="shared" si="6"/>
        <v>-6826211</v>
      </c>
      <c r="L47" s="74">
        <f t="shared" si="6"/>
        <v>-27607846</v>
      </c>
      <c r="M47" s="73">
        <f t="shared" si="6"/>
        <v>-188535896</v>
      </c>
      <c r="N47" s="73">
        <f t="shared" si="6"/>
        <v>-222969953</v>
      </c>
      <c r="O47" s="74">
        <f t="shared" si="6"/>
        <v>210702510</v>
      </c>
      <c r="P47" s="74">
        <f t="shared" si="6"/>
        <v>-53324626</v>
      </c>
      <c r="Q47" s="74">
        <f t="shared" si="6"/>
        <v>77961505</v>
      </c>
      <c r="R47" s="74">
        <f t="shared" si="6"/>
        <v>235339389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207866814</v>
      </c>
      <c r="X47" s="74">
        <f t="shared" si="6"/>
        <v>370893472</v>
      </c>
      <c r="Y47" s="74">
        <f t="shared" si="6"/>
        <v>-163026658</v>
      </c>
      <c r="Z47" s="75">
        <f>+IF(X47&lt;&gt;0,+(Y47/X47)*100,0)</f>
        <v>-43.95511657859538</v>
      </c>
      <c r="AA47" s="76">
        <f>SUM(AA45:AA46)</f>
        <v>87013400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418004801</v>
      </c>
      <c r="D5" s="6"/>
      <c r="E5" s="7">
        <v>480000000</v>
      </c>
      <c r="F5" s="8">
        <v>499200000</v>
      </c>
      <c r="G5" s="8">
        <v>42302305</v>
      </c>
      <c r="H5" s="8">
        <v>42108738</v>
      </c>
      <c r="I5" s="8">
        <v>43130109</v>
      </c>
      <c r="J5" s="8">
        <v>127541152</v>
      </c>
      <c r="K5" s="8">
        <v>41454707</v>
      </c>
      <c r="L5" s="8">
        <v>42997361</v>
      </c>
      <c r="M5" s="8">
        <v>41616492</v>
      </c>
      <c r="N5" s="8">
        <v>126068560</v>
      </c>
      <c r="O5" s="8">
        <v>43095948</v>
      </c>
      <c r="P5" s="8">
        <v>42435633</v>
      </c>
      <c r="Q5" s="8">
        <v>42602242</v>
      </c>
      <c r="R5" s="8">
        <v>128133823</v>
      </c>
      <c r="S5" s="8"/>
      <c r="T5" s="8"/>
      <c r="U5" s="8"/>
      <c r="V5" s="8"/>
      <c r="W5" s="8">
        <v>381743535</v>
      </c>
      <c r="X5" s="8">
        <v>367680000</v>
      </c>
      <c r="Y5" s="8">
        <v>14063535</v>
      </c>
      <c r="Z5" s="2">
        <v>3.82</v>
      </c>
      <c r="AA5" s="6">
        <v>499200000</v>
      </c>
    </row>
    <row r="6" spans="1:27" ht="13.5">
      <c r="A6" s="23" t="s">
        <v>32</v>
      </c>
      <c r="B6" s="24"/>
      <c r="C6" s="6">
        <v>980413807</v>
      </c>
      <c r="D6" s="6"/>
      <c r="E6" s="7">
        <v>1192830012</v>
      </c>
      <c r="F6" s="8">
        <v>1192830012</v>
      </c>
      <c r="G6" s="8">
        <v>73794572</v>
      </c>
      <c r="H6" s="8">
        <v>71836573</v>
      </c>
      <c r="I6" s="8">
        <v>90380667</v>
      </c>
      <c r="J6" s="8">
        <v>236011812</v>
      </c>
      <c r="K6" s="8">
        <v>121339364</v>
      </c>
      <c r="L6" s="8">
        <v>70329803</v>
      </c>
      <c r="M6" s="8">
        <v>72612254</v>
      </c>
      <c r="N6" s="8">
        <v>264281421</v>
      </c>
      <c r="O6" s="8">
        <v>103494452</v>
      </c>
      <c r="P6" s="8">
        <v>64825466</v>
      </c>
      <c r="Q6" s="8">
        <v>102948211</v>
      </c>
      <c r="R6" s="8">
        <v>271268129</v>
      </c>
      <c r="S6" s="8"/>
      <c r="T6" s="8"/>
      <c r="U6" s="8"/>
      <c r="V6" s="8"/>
      <c r="W6" s="8">
        <v>771561362</v>
      </c>
      <c r="X6" s="8">
        <v>894622509</v>
      </c>
      <c r="Y6" s="8">
        <v>-123061147</v>
      </c>
      <c r="Z6" s="2">
        <v>-13.76</v>
      </c>
      <c r="AA6" s="6">
        <v>1192830012</v>
      </c>
    </row>
    <row r="7" spans="1:27" ht="13.5">
      <c r="A7" s="25" t="s">
        <v>33</v>
      </c>
      <c r="B7" s="24"/>
      <c r="C7" s="6">
        <v>289548998</v>
      </c>
      <c r="D7" s="6"/>
      <c r="E7" s="7">
        <v>310840992</v>
      </c>
      <c r="F7" s="8">
        <v>310840992</v>
      </c>
      <c r="G7" s="8">
        <v>24793632</v>
      </c>
      <c r="H7" s="8">
        <v>29118811</v>
      </c>
      <c r="I7" s="8">
        <v>19617550</v>
      </c>
      <c r="J7" s="8">
        <v>73529993</v>
      </c>
      <c r="K7" s="8">
        <v>23171632</v>
      </c>
      <c r="L7" s="8">
        <v>25182026</v>
      </c>
      <c r="M7" s="8">
        <v>91302856</v>
      </c>
      <c r="N7" s="8">
        <v>139656514</v>
      </c>
      <c r="O7" s="8">
        <v>-58671826</v>
      </c>
      <c r="P7" s="8">
        <v>16386175</v>
      </c>
      <c r="Q7" s="8">
        <v>21741613</v>
      </c>
      <c r="R7" s="8">
        <v>-20544038</v>
      </c>
      <c r="S7" s="8"/>
      <c r="T7" s="8"/>
      <c r="U7" s="8"/>
      <c r="V7" s="8"/>
      <c r="W7" s="8">
        <v>192642469</v>
      </c>
      <c r="X7" s="8">
        <v>233130744</v>
      </c>
      <c r="Y7" s="8">
        <v>-40488275</v>
      </c>
      <c r="Z7" s="2">
        <v>-17.37</v>
      </c>
      <c r="AA7" s="6">
        <v>310840992</v>
      </c>
    </row>
    <row r="8" spans="1:27" ht="13.5">
      <c r="A8" s="25" t="s">
        <v>34</v>
      </c>
      <c r="B8" s="24"/>
      <c r="C8" s="6">
        <v>107293394</v>
      </c>
      <c r="D8" s="6"/>
      <c r="E8" s="7">
        <v>133773012</v>
      </c>
      <c r="F8" s="8">
        <v>133773012</v>
      </c>
      <c r="G8" s="8">
        <v>9631487</v>
      </c>
      <c r="H8" s="8">
        <v>8354755</v>
      </c>
      <c r="I8" s="8">
        <v>10021730</v>
      </c>
      <c r="J8" s="8">
        <v>28007972</v>
      </c>
      <c r="K8" s="8">
        <v>6102549</v>
      </c>
      <c r="L8" s="8">
        <v>8472856</v>
      </c>
      <c r="M8" s="8">
        <v>5806303</v>
      </c>
      <c r="N8" s="8">
        <v>20381708</v>
      </c>
      <c r="O8" s="8">
        <v>11152902</v>
      </c>
      <c r="P8" s="8">
        <v>14244116</v>
      </c>
      <c r="Q8" s="8">
        <v>10331125</v>
      </c>
      <c r="R8" s="8">
        <v>35728143</v>
      </c>
      <c r="S8" s="8"/>
      <c r="T8" s="8"/>
      <c r="U8" s="8"/>
      <c r="V8" s="8"/>
      <c r="W8" s="8">
        <v>84117823</v>
      </c>
      <c r="X8" s="8">
        <v>100329759</v>
      </c>
      <c r="Y8" s="8">
        <v>-16211936</v>
      </c>
      <c r="Z8" s="2">
        <v>-16.16</v>
      </c>
      <c r="AA8" s="6">
        <v>133773012</v>
      </c>
    </row>
    <row r="9" spans="1:27" ht="13.5">
      <c r="A9" s="25" t="s">
        <v>35</v>
      </c>
      <c r="B9" s="24"/>
      <c r="C9" s="6">
        <v>102693560</v>
      </c>
      <c r="D9" s="6"/>
      <c r="E9" s="7">
        <v>128626992</v>
      </c>
      <c r="F9" s="8">
        <v>128626992</v>
      </c>
      <c r="G9" s="8">
        <v>9612862</v>
      </c>
      <c r="H9" s="8">
        <v>9146603</v>
      </c>
      <c r="I9" s="8">
        <v>10042778</v>
      </c>
      <c r="J9" s="8">
        <v>28802243</v>
      </c>
      <c r="K9" s="8">
        <v>8989615</v>
      </c>
      <c r="L9" s="8">
        <v>9461304</v>
      </c>
      <c r="M9" s="8">
        <v>7893109</v>
      </c>
      <c r="N9" s="8">
        <v>26344028</v>
      </c>
      <c r="O9" s="8">
        <v>11016835</v>
      </c>
      <c r="P9" s="8">
        <v>10963797</v>
      </c>
      <c r="Q9" s="8">
        <v>9580489</v>
      </c>
      <c r="R9" s="8">
        <v>31561121</v>
      </c>
      <c r="S9" s="8"/>
      <c r="T9" s="8"/>
      <c r="U9" s="8"/>
      <c r="V9" s="8"/>
      <c r="W9" s="8">
        <v>86707392</v>
      </c>
      <c r="X9" s="8">
        <v>96470244</v>
      </c>
      <c r="Y9" s="8">
        <v>-9762852</v>
      </c>
      <c r="Z9" s="2">
        <v>-10.12</v>
      </c>
      <c r="AA9" s="6">
        <v>128626992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14721732</v>
      </c>
      <c r="D11" s="6"/>
      <c r="E11" s="7">
        <v>39538944</v>
      </c>
      <c r="F11" s="8">
        <v>34538944</v>
      </c>
      <c r="G11" s="8">
        <v>546686</v>
      </c>
      <c r="H11" s="8">
        <v>2626828</v>
      </c>
      <c r="I11" s="8">
        <v>577278</v>
      </c>
      <c r="J11" s="8">
        <v>3750792</v>
      </c>
      <c r="K11" s="8">
        <v>696796</v>
      </c>
      <c r="L11" s="8">
        <v>613819</v>
      </c>
      <c r="M11" s="8">
        <v>587342</v>
      </c>
      <c r="N11" s="8">
        <v>1897957</v>
      </c>
      <c r="O11" s="8">
        <v>690364</v>
      </c>
      <c r="P11" s="8">
        <v>608910</v>
      </c>
      <c r="Q11" s="8">
        <v>691352</v>
      </c>
      <c r="R11" s="8">
        <v>1990626</v>
      </c>
      <c r="S11" s="8"/>
      <c r="T11" s="8"/>
      <c r="U11" s="8"/>
      <c r="V11" s="8"/>
      <c r="W11" s="8">
        <v>7639375</v>
      </c>
      <c r="X11" s="8">
        <v>27654208</v>
      </c>
      <c r="Y11" s="8">
        <v>-20014833</v>
      </c>
      <c r="Z11" s="2">
        <v>-72.38</v>
      </c>
      <c r="AA11" s="6">
        <v>34538944</v>
      </c>
    </row>
    <row r="12" spans="1:27" ht="13.5">
      <c r="A12" s="25" t="s">
        <v>37</v>
      </c>
      <c r="B12" s="29"/>
      <c r="C12" s="6">
        <v>13123882</v>
      </c>
      <c r="D12" s="6"/>
      <c r="E12" s="7">
        <v>28917996</v>
      </c>
      <c r="F12" s="8">
        <v>24917996</v>
      </c>
      <c r="G12" s="8">
        <v>2503411</v>
      </c>
      <c r="H12" s="8">
        <v>957402</v>
      </c>
      <c r="I12" s="8">
        <v>796040</v>
      </c>
      <c r="J12" s="8">
        <v>4256853</v>
      </c>
      <c r="K12" s="8">
        <v>1196243</v>
      </c>
      <c r="L12" s="8">
        <v>1061680</v>
      </c>
      <c r="M12" s="8">
        <v>1285991</v>
      </c>
      <c r="N12" s="8">
        <v>3543914</v>
      </c>
      <c r="O12" s="8">
        <v>1102137</v>
      </c>
      <c r="P12" s="8">
        <v>662679</v>
      </c>
      <c r="Q12" s="8"/>
      <c r="R12" s="8">
        <v>1764816</v>
      </c>
      <c r="S12" s="8"/>
      <c r="T12" s="8"/>
      <c r="U12" s="8"/>
      <c r="V12" s="8"/>
      <c r="W12" s="8">
        <v>9565583</v>
      </c>
      <c r="X12" s="8">
        <v>20088497</v>
      </c>
      <c r="Y12" s="8">
        <v>-10522914</v>
      </c>
      <c r="Z12" s="2">
        <v>-52.38</v>
      </c>
      <c r="AA12" s="6">
        <v>24917996</v>
      </c>
    </row>
    <row r="13" spans="1:27" ht="13.5">
      <c r="A13" s="23" t="s">
        <v>38</v>
      </c>
      <c r="B13" s="29"/>
      <c r="C13" s="6">
        <v>64961794</v>
      </c>
      <c r="D13" s="6"/>
      <c r="E13" s="7">
        <v>84800004</v>
      </c>
      <c r="F13" s="8">
        <v>92800004</v>
      </c>
      <c r="G13" s="8">
        <v>8541961</v>
      </c>
      <c r="H13" s="8">
        <v>8435584</v>
      </c>
      <c r="I13" s="8">
        <v>8891259</v>
      </c>
      <c r="J13" s="8">
        <v>25868804</v>
      </c>
      <c r="K13" s="8">
        <v>7651318</v>
      </c>
      <c r="L13" s="8">
        <v>8669435</v>
      </c>
      <c r="M13" s="8">
        <v>8973100</v>
      </c>
      <c r="N13" s="8">
        <v>25293853</v>
      </c>
      <c r="O13" s="8">
        <v>9022394</v>
      </c>
      <c r="P13" s="8">
        <v>9185816</v>
      </c>
      <c r="Q13" s="8">
        <v>9238350</v>
      </c>
      <c r="R13" s="8">
        <v>27446560</v>
      </c>
      <c r="S13" s="8"/>
      <c r="T13" s="8"/>
      <c r="U13" s="8"/>
      <c r="V13" s="8"/>
      <c r="W13" s="8">
        <v>78609217</v>
      </c>
      <c r="X13" s="8">
        <v>66800003</v>
      </c>
      <c r="Y13" s="8">
        <v>11809214</v>
      </c>
      <c r="Z13" s="2">
        <v>17.68</v>
      </c>
      <c r="AA13" s="6">
        <v>92800004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35931366</v>
      </c>
      <c r="D15" s="6"/>
      <c r="E15" s="7">
        <v>16959996</v>
      </c>
      <c r="F15" s="8">
        <v>34959996</v>
      </c>
      <c r="G15" s="8">
        <v>141866</v>
      </c>
      <c r="H15" s="8">
        <v>568136</v>
      </c>
      <c r="I15" s="8">
        <v>550666</v>
      </c>
      <c r="J15" s="8">
        <v>1260668</v>
      </c>
      <c r="K15" s="8">
        <v>270137</v>
      </c>
      <c r="L15" s="8">
        <v>5975862</v>
      </c>
      <c r="M15" s="8">
        <v>3789152</v>
      </c>
      <c r="N15" s="8">
        <v>10035151</v>
      </c>
      <c r="O15" s="8">
        <v>10652340</v>
      </c>
      <c r="P15" s="8">
        <v>2120475</v>
      </c>
      <c r="Q15" s="8">
        <v>3319498</v>
      </c>
      <c r="R15" s="8">
        <v>16092313</v>
      </c>
      <c r="S15" s="8"/>
      <c r="T15" s="8"/>
      <c r="U15" s="8"/>
      <c r="V15" s="8"/>
      <c r="W15" s="8">
        <v>27388132</v>
      </c>
      <c r="X15" s="8">
        <v>19919997</v>
      </c>
      <c r="Y15" s="8">
        <v>7468135</v>
      </c>
      <c r="Z15" s="2">
        <v>37.49</v>
      </c>
      <c r="AA15" s="6">
        <v>34959996</v>
      </c>
    </row>
    <row r="16" spans="1:27" ht="13.5">
      <c r="A16" s="23" t="s">
        <v>41</v>
      </c>
      <c r="B16" s="29"/>
      <c r="C16" s="6">
        <v>11241521</v>
      </c>
      <c r="D16" s="6"/>
      <c r="E16" s="7">
        <v>15784020</v>
      </c>
      <c r="F16" s="8">
        <v>15784020</v>
      </c>
      <c r="G16" s="8">
        <v>1108559</v>
      </c>
      <c r="H16" s="8">
        <v>919131</v>
      </c>
      <c r="I16" s="8">
        <v>697871</v>
      </c>
      <c r="J16" s="8">
        <v>2725561</v>
      </c>
      <c r="K16" s="8">
        <v>890639</v>
      </c>
      <c r="L16" s="8">
        <v>898501</v>
      </c>
      <c r="M16" s="8">
        <v>758624</v>
      </c>
      <c r="N16" s="8">
        <v>2547764</v>
      </c>
      <c r="O16" s="8">
        <v>1112638</v>
      </c>
      <c r="P16" s="8">
        <v>937804</v>
      </c>
      <c r="Q16" s="8">
        <v>567107</v>
      </c>
      <c r="R16" s="8">
        <v>2617549</v>
      </c>
      <c r="S16" s="8"/>
      <c r="T16" s="8"/>
      <c r="U16" s="8"/>
      <c r="V16" s="8"/>
      <c r="W16" s="8">
        <v>7890874</v>
      </c>
      <c r="X16" s="8">
        <v>11838015</v>
      </c>
      <c r="Y16" s="8">
        <v>-3947141</v>
      </c>
      <c r="Z16" s="2">
        <v>-33.34</v>
      </c>
      <c r="AA16" s="6">
        <v>15784020</v>
      </c>
    </row>
    <row r="17" spans="1:27" ht="13.5">
      <c r="A17" s="23" t="s">
        <v>42</v>
      </c>
      <c r="B17" s="29"/>
      <c r="C17" s="6">
        <v>22637754</v>
      </c>
      <c r="D17" s="6"/>
      <c r="E17" s="7">
        <v>26499996</v>
      </c>
      <c r="F17" s="8">
        <v>26499996</v>
      </c>
      <c r="G17" s="8">
        <v>9134540</v>
      </c>
      <c r="H17" s="8">
        <v>8183838</v>
      </c>
      <c r="I17" s="8">
        <v>7924380</v>
      </c>
      <c r="J17" s="8">
        <v>25242758</v>
      </c>
      <c r="K17" s="8">
        <v>10967617</v>
      </c>
      <c r="L17" s="8">
        <v>7220463</v>
      </c>
      <c r="M17" s="8">
        <v>6084031</v>
      </c>
      <c r="N17" s="8">
        <v>24272111</v>
      </c>
      <c r="O17" s="8">
        <v>9305972</v>
      </c>
      <c r="P17" s="8">
        <v>8024076</v>
      </c>
      <c r="Q17" s="8">
        <v>5418868</v>
      </c>
      <c r="R17" s="8">
        <v>22748916</v>
      </c>
      <c r="S17" s="8"/>
      <c r="T17" s="8"/>
      <c r="U17" s="8"/>
      <c r="V17" s="8"/>
      <c r="W17" s="8">
        <v>72263785</v>
      </c>
      <c r="X17" s="8">
        <v>19874997</v>
      </c>
      <c r="Y17" s="8">
        <v>52388788</v>
      </c>
      <c r="Z17" s="2">
        <v>263.59</v>
      </c>
      <c r="AA17" s="6">
        <v>26499996</v>
      </c>
    </row>
    <row r="18" spans="1:27" ht="13.5">
      <c r="A18" s="23" t="s">
        <v>43</v>
      </c>
      <c r="B18" s="29"/>
      <c r="C18" s="6">
        <v>1091625375</v>
      </c>
      <c r="D18" s="6"/>
      <c r="E18" s="7">
        <v>1039367004</v>
      </c>
      <c r="F18" s="8">
        <v>1113659012</v>
      </c>
      <c r="G18" s="8">
        <v>757275</v>
      </c>
      <c r="H18" s="8">
        <v>387775729</v>
      </c>
      <c r="I18" s="8">
        <v>9809538</v>
      </c>
      <c r="J18" s="8">
        <v>398342542</v>
      </c>
      <c r="K18" s="8">
        <v>9528852</v>
      </c>
      <c r="L18" s="8">
        <v>10495686</v>
      </c>
      <c r="M18" s="8">
        <v>177377458</v>
      </c>
      <c r="N18" s="8">
        <v>197401996</v>
      </c>
      <c r="O18" s="8">
        <v>6071990</v>
      </c>
      <c r="P18" s="8">
        <v>117642921</v>
      </c>
      <c r="Q18" s="8">
        <v>214215351</v>
      </c>
      <c r="R18" s="8">
        <v>337930262</v>
      </c>
      <c r="S18" s="8"/>
      <c r="T18" s="8"/>
      <c r="U18" s="8"/>
      <c r="V18" s="8"/>
      <c r="W18" s="8">
        <v>933674800</v>
      </c>
      <c r="X18" s="8">
        <v>809242057</v>
      </c>
      <c r="Y18" s="8">
        <v>124432743</v>
      </c>
      <c r="Z18" s="2">
        <v>15.38</v>
      </c>
      <c r="AA18" s="6">
        <v>1113659012</v>
      </c>
    </row>
    <row r="19" spans="1:27" ht="13.5">
      <c r="A19" s="23" t="s">
        <v>44</v>
      </c>
      <c r="B19" s="29"/>
      <c r="C19" s="6">
        <v>23997238</v>
      </c>
      <c r="D19" s="6"/>
      <c r="E19" s="7">
        <v>296862660</v>
      </c>
      <c r="F19" s="26">
        <v>286862760</v>
      </c>
      <c r="G19" s="26">
        <v>1167025</v>
      </c>
      <c r="H19" s="26">
        <v>1821228</v>
      </c>
      <c r="I19" s="26">
        <v>1536557</v>
      </c>
      <c r="J19" s="26">
        <v>4524810</v>
      </c>
      <c r="K19" s="26">
        <v>1398072</v>
      </c>
      <c r="L19" s="26">
        <v>2006344</v>
      </c>
      <c r="M19" s="26">
        <v>779744</v>
      </c>
      <c r="N19" s="26">
        <v>4184160</v>
      </c>
      <c r="O19" s="26">
        <v>2367723</v>
      </c>
      <c r="P19" s="26">
        <v>1482602</v>
      </c>
      <c r="Q19" s="26">
        <v>1199819</v>
      </c>
      <c r="R19" s="26">
        <v>5050144</v>
      </c>
      <c r="S19" s="26"/>
      <c r="T19" s="26"/>
      <c r="U19" s="26"/>
      <c r="V19" s="26"/>
      <c r="W19" s="26">
        <v>13759114</v>
      </c>
      <c r="X19" s="26">
        <v>218647060</v>
      </c>
      <c r="Y19" s="26">
        <v>-204887946</v>
      </c>
      <c r="Z19" s="27">
        <v>-93.71</v>
      </c>
      <c r="AA19" s="28">
        <v>286862760</v>
      </c>
    </row>
    <row r="20" spans="1:27" ht="13.5">
      <c r="A20" s="23" t="s">
        <v>45</v>
      </c>
      <c r="B20" s="29"/>
      <c r="C20" s="6">
        <v>36502806</v>
      </c>
      <c r="D20" s="6"/>
      <c r="E20" s="7"/>
      <c r="F20" s="8"/>
      <c r="G20" s="8"/>
      <c r="H20" s="8"/>
      <c r="I20" s="30">
        <v>2959302</v>
      </c>
      <c r="J20" s="8">
        <v>2959302</v>
      </c>
      <c r="K20" s="8">
        <v>908479</v>
      </c>
      <c r="L20" s="8">
        <v>-19829</v>
      </c>
      <c r="M20" s="8"/>
      <c r="N20" s="8">
        <v>888650</v>
      </c>
      <c r="O20" s="8"/>
      <c r="P20" s="30"/>
      <c r="Q20" s="8"/>
      <c r="R20" s="8"/>
      <c r="S20" s="8"/>
      <c r="T20" s="8"/>
      <c r="U20" s="8"/>
      <c r="V20" s="8"/>
      <c r="W20" s="30">
        <v>3847952</v>
      </c>
      <c r="X20" s="8"/>
      <c r="Y20" s="8">
        <v>3847952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3212698028</v>
      </c>
      <c r="D21" s="33">
        <f t="shared" si="0"/>
        <v>0</v>
      </c>
      <c r="E21" s="34">
        <f t="shared" si="0"/>
        <v>3794801628</v>
      </c>
      <c r="F21" s="35">
        <f t="shared" si="0"/>
        <v>3895293736</v>
      </c>
      <c r="G21" s="35">
        <f t="shared" si="0"/>
        <v>184036181</v>
      </c>
      <c r="H21" s="35">
        <f t="shared" si="0"/>
        <v>571853356</v>
      </c>
      <c r="I21" s="35">
        <f t="shared" si="0"/>
        <v>206935725</v>
      </c>
      <c r="J21" s="35">
        <f t="shared" si="0"/>
        <v>962825262</v>
      </c>
      <c r="K21" s="35">
        <f t="shared" si="0"/>
        <v>234566020</v>
      </c>
      <c r="L21" s="35">
        <f t="shared" si="0"/>
        <v>193365311</v>
      </c>
      <c r="M21" s="35">
        <f t="shared" si="0"/>
        <v>418866456</v>
      </c>
      <c r="N21" s="35">
        <f t="shared" si="0"/>
        <v>846797787</v>
      </c>
      <c r="O21" s="35">
        <f t="shared" si="0"/>
        <v>150413869</v>
      </c>
      <c r="P21" s="35">
        <f t="shared" si="0"/>
        <v>289520470</v>
      </c>
      <c r="Q21" s="35">
        <f t="shared" si="0"/>
        <v>421854025</v>
      </c>
      <c r="R21" s="35">
        <f t="shared" si="0"/>
        <v>861788364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2671411413</v>
      </c>
      <c r="X21" s="35">
        <f t="shared" si="0"/>
        <v>2886298090</v>
      </c>
      <c r="Y21" s="35">
        <f t="shared" si="0"/>
        <v>-214886677</v>
      </c>
      <c r="Z21" s="36">
        <f>+IF(X21&lt;&gt;0,+(Y21/X21)*100,0)</f>
        <v>-7.445061816189609</v>
      </c>
      <c r="AA21" s="33">
        <f>SUM(AA5:AA20)</f>
        <v>3895293736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854297111</v>
      </c>
      <c r="D24" s="6"/>
      <c r="E24" s="7">
        <v>921191480</v>
      </c>
      <c r="F24" s="8">
        <v>910771900</v>
      </c>
      <c r="G24" s="8">
        <v>732736</v>
      </c>
      <c r="H24" s="8">
        <v>71495668</v>
      </c>
      <c r="I24" s="8">
        <v>143302334</v>
      </c>
      <c r="J24" s="8">
        <v>215530738</v>
      </c>
      <c r="K24" s="8">
        <v>72621811</v>
      </c>
      <c r="L24" s="8">
        <v>69988561</v>
      </c>
      <c r="M24" s="8">
        <v>72309448</v>
      </c>
      <c r="N24" s="8">
        <v>214919820</v>
      </c>
      <c r="O24" s="8">
        <v>75233736</v>
      </c>
      <c r="P24" s="8">
        <v>70972754</v>
      </c>
      <c r="Q24" s="8">
        <v>79405622</v>
      </c>
      <c r="R24" s="8">
        <v>225612112</v>
      </c>
      <c r="S24" s="8"/>
      <c r="T24" s="8"/>
      <c r="U24" s="8"/>
      <c r="V24" s="8"/>
      <c r="W24" s="8">
        <v>656062670</v>
      </c>
      <c r="X24" s="8">
        <v>686877621</v>
      </c>
      <c r="Y24" s="8">
        <v>-30814951</v>
      </c>
      <c r="Z24" s="2">
        <v>-4.49</v>
      </c>
      <c r="AA24" s="6">
        <v>910771900</v>
      </c>
    </row>
    <row r="25" spans="1:27" ht="13.5">
      <c r="A25" s="25" t="s">
        <v>49</v>
      </c>
      <c r="B25" s="24"/>
      <c r="C25" s="6">
        <v>37953707</v>
      </c>
      <c r="D25" s="6"/>
      <c r="E25" s="7">
        <v>40099968</v>
      </c>
      <c r="F25" s="8">
        <v>40099968</v>
      </c>
      <c r="G25" s="8"/>
      <c r="H25" s="8">
        <v>3159634</v>
      </c>
      <c r="I25" s="8">
        <v>6311341</v>
      </c>
      <c r="J25" s="8">
        <v>9470975</v>
      </c>
      <c r="K25" s="8">
        <v>3148683</v>
      </c>
      <c r="L25" s="8">
        <v>3232173</v>
      </c>
      <c r="M25" s="8">
        <v>3124241</v>
      </c>
      <c r="N25" s="8">
        <v>9505097</v>
      </c>
      <c r="O25" s="8">
        <v>3093902</v>
      </c>
      <c r="P25" s="8">
        <v>3096976</v>
      </c>
      <c r="Q25" s="8">
        <v>3092529</v>
      </c>
      <c r="R25" s="8">
        <v>9283407</v>
      </c>
      <c r="S25" s="8"/>
      <c r="T25" s="8"/>
      <c r="U25" s="8"/>
      <c r="V25" s="8"/>
      <c r="W25" s="8">
        <v>28259479</v>
      </c>
      <c r="X25" s="8">
        <v>30074976</v>
      </c>
      <c r="Y25" s="8">
        <v>-1815497</v>
      </c>
      <c r="Z25" s="2">
        <v>-6.04</v>
      </c>
      <c r="AA25" s="6">
        <v>40099968</v>
      </c>
    </row>
    <row r="26" spans="1:27" ht="13.5">
      <c r="A26" s="25" t="s">
        <v>50</v>
      </c>
      <c r="B26" s="24"/>
      <c r="C26" s="6">
        <v>152106772</v>
      </c>
      <c r="D26" s="6"/>
      <c r="E26" s="7">
        <v>200000004</v>
      </c>
      <c r="F26" s="8">
        <v>200000004</v>
      </c>
      <c r="G26" s="8">
        <v>449299</v>
      </c>
      <c r="H26" s="8">
        <v>124324</v>
      </c>
      <c r="I26" s="8">
        <v>-152374</v>
      </c>
      <c r="J26" s="8">
        <v>421249</v>
      </c>
      <c r="K26" s="8">
        <v>1051564</v>
      </c>
      <c r="L26" s="8">
        <v>411627</v>
      </c>
      <c r="M26" s="8">
        <v>33305170</v>
      </c>
      <c r="N26" s="8">
        <v>34768361</v>
      </c>
      <c r="O26" s="8">
        <v>495516</v>
      </c>
      <c r="P26" s="8">
        <v>1252167</v>
      </c>
      <c r="Q26" s="8">
        <v>95521</v>
      </c>
      <c r="R26" s="8">
        <v>1843204</v>
      </c>
      <c r="S26" s="8"/>
      <c r="T26" s="8"/>
      <c r="U26" s="8"/>
      <c r="V26" s="8"/>
      <c r="W26" s="8">
        <v>37032814</v>
      </c>
      <c r="X26" s="8">
        <v>150000003</v>
      </c>
      <c r="Y26" s="8">
        <v>-112967189</v>
      </c>
      <c r="Z26" s="2">
        <v>-75.31</v>
      </c>
      <c r="AA26" s="6">
        <v>200000004</v>
      </c>
    </row>
    <row r="27" spans="1:27" ht="13.5">
      <c r="A27" s="25" t="s">
        <v>51</v>
      </c>
      <c r="B27" s="24"/>
      <c r="C27" s="6">
        <v>733208065</v>
      </c>
      <c r="D27" s="6"/>
      <c r="E27" s="7">
        <v>236999988</v>
      </c>
      <c r="F27" s="8">
        <v>236999988</v>
      </c>
      <c r="G27" s="8">
        <v>14667</v>
      </c>
      <c r="H27" s="8"/>
      <c r="I27" s="8"/>
      <c r="J27" s="8">
        <v>14667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14667</v>
      </c>
      <c r="X27" s="8">
        <v>177749991</v>
      </c>
      <c r="Y27" s="8">
        <v>-177735324</v>
      </c>
      <c r="Z27" s="2">
        <v>-99.99</v>
      </c>
      <c r="AA27" s="6">
        <v>236999988</v>
      </c>
    </row>
    <row r="28" spans="1:27" ht="13.5">
      <c r="A28" s="25" t="s">
        <v>52</v>
      </c>
      <c r="B28" s="24"/>
      <c r="C28" s="6">
        <v>62780466</v>
      </c>
      <c r="D28" s="6"/>
      <c r="E28" s="7">
        <v>85122000</v>
      </c>
      <c r="F28" s="8">
        <v>72122000</v>
      </c>
      <c r="G28" s="8">
        <v>32464063</v>
      </c>
      <c r="H28" s="8"/>
      <c r="I28" s="8"/>
      <c r="J28" s="8">
        <v>32464063</v>
      </c>
      <c r="K28" s="8"/>
      <c r="L28" s="8"/>
      <c r="M28" s="8"/>
      <c r="N28" s="8"/>
      <c r="O28" s="8">
        <v>24217999</v>
      </c>
      <c r="P28" s="8">
        <v>-24417375</v>
      </c>
      <c r="Q28" s="8"/>
      <c r="R28" s="8">
        <v>-199376</v>
      </c>
      <c r="S28" s="8"/>
      <c r="T28" s="8"/>
      <c r="U28" s="8"/>
      <c r="V28" s="8"/>
      <c r="W28" s="8">
        <v>32264687</v>
      </c>
      <c r="X28" s="8">
        <v>58641500</v>
      </c>
      <c r="Y28" s="8">
        <v>-26376813</v>
      </c>
      <c r="Z28" s="2">
        <v>-44.98</v>
      </c>
      <c r="AA28" s="6">
        <v>72122000</v>
      </c>
    </row>
    <row r="29" spans="1:27" ht="13.5">
      <c r="A29" s="25" t="s">
        <v>53</v>
      </c>
      <c r="B29" s="24"/>
      <c r="C29" s="6">
        <v>820979262</v>
      </c>
      <c r="D29" s="6"/>
      <c r="E29" s="7">
        <v>968547000</v>
      </c>
      <c r="F29" s="8">
        <v>971547000</v>
      </c>
      <c r="G29" s="8">
        <v>108457839</v>
      </c>
      <c r="H29" s="8">
        <v>103858547</v>
      </c>
      <c r="I29" s="8">
        <v>78962265</v>
      </c>
      <c r="J29" s="8">
        <v>291278651</v>
      </c>
      <c r="K29" s="8">
        <v>67219591</v>
      </c>
      <c r="L29" s="8">
        <v>70427149</v>
      </c>
      <c r="M29" s="8">
        <v>69164357</v>
      </c>
      <c r="N29" s="8">
        <v>206811097</v>
      </c>
      <c r="O29" s="8">
        <v>63746725</v>
      </c>
      <c r="P29" s="8">
        <v>67000710</v>
      </c>
      <c r="Q29" s="8">
        <v>69594440</v>
      </c>
      <c r="R29" s="8">
        <v>200341875</v>
      </c>
      <c r="S29" s="8"/>
      <c r="T29" s="8"/>
      <c r="U29" s="8"/>
      <c r="V29" s="8"/>
      <c r="W29" s="8">
        <v>698431623</v>
      </c>
      <c r="X29" s="8">
        <v>712276916</v>
      </c>
      <c r="Y29" s="8">
        <v>-13845293</v>
      </c>
      <c r="Z29" s="2">
        <v>-1.94</v>
      </c>
      <c r="AA29" s="6">
        <v>971547000</v>
      </c>
    </row>
    <row r="30" spans="1:27" ht="13.5">
      <c r="A30" s="25" t="s">
        <v>54</v>
      </c>
      <c r="B30" s="24"/>
      <c r="C30" s="6">
        <v>69363402</v>
      </c>
      <c r="D30" s="6"/>
      <c r="E30" s="7">
        <v>85588932</v>
      </c>
      <c r="F30" s="8">
        <v>76807432</v>
      </c>
      <c r="G30" s="8">
        <v>4142234</v>
      </c>
      <c r="H30" s="8">
        <v>2752022</v>
      </c>
      <c r="I30" s="8">
        <v>3479881</v>
      </c>
      <c r="J30" s="8">
        <v>10374137</v>
      </c>
      <c r="K30" s="8">
        <v>3445952</v>
      </c>
      <c r="L30" s="8">
        <v>5076894</v>
      </c>
      <c r="M30" s="8">
        <v>3134803</v>
      </c>
      <c r="N30" s="8">
        <v>11657649</v>
      </c>
      <c r="O30" s="8">
        <v>4145081</v>
      </c>
      <c r="P30" s="8">
        <v>6033156</v>
      </c>
      <c r="Q30" s="8">
        <v>5968500</v>
      </c>
      <c r="R30" s="8">
        <v>16146737</v>
      </c>
      <c r="S30" s="8"/>
      <c r="T30" s="8"/>
      <c r="U30" s="8"/>
      <c r="V30" s="8"/>
      <c r="W30" s="8">
        <v>38178523</v>
      </c>
      <c r="X30" s="8">
        <v>60871906</v>
      </c>
      <c r="Y30" s="8">
        <v>-22693383</v>
      </c>
      <c r="Z30" s="2">
        <v>-37.28</v>
      </c>
      <c r="AA30" s="6">
        <v>76807432</v>
      </c>
    </row>
    <row r="31" spans="1:27" ht="13.5">
      <c r="A31" s="25" t="s">
        <v>55</v>
      </c>
      <c r="B31" s="24"/>
      <c r="C31" s="6">
        <v>815314402</v>
      </c>
      <c r="D31" s="6"/>
      <c r="E31" s="7">
        <v>757055992</v>
      </c>
      <c r="F31" s="8">
        <v>949300992</v>
      </c>
      <c r="G31" s="8">
        <v>2683756</v>
      </c>
      <c r="H31" s="8">
        <v>61350785</v>
      </c>
      <c r="I31" s="8">
        <v>53423257</v>
      </c>
      <c r="J31" s="8">
        <v>117457798</v>
      </c>
      <c r="K31" s="8">
        <v>67025593</v>
      </c>
      <c r="L31" s="8">
        <v>71055262</v>
      </c>
      <c r="M31" s="8">
        <v>66393086</v>
      </c>
      <c r="N31" s="8">
        <v>204473941</v>
      </c>
      <c r="O31" s="8">
        <v>52492068</v>
      </c>
      <c r="P31" s="8">
        <v>54884888</v>
      </c>
      <c r="Q31" s="8">
        <v>69160507</v>
      </c>
      <c r="R31" s="8">
        <v>176537463</v>
      </c>
      <c r="S31" s="8"/>
      <c r="T31" s="8"/>
      <c r="U31" s="8"/>
      <c r="V31" s="8"/>
      <c r="W31" s="8">
        <v>498469202</v>
      </c>
      <c r="X31" s="8">
        <v>658713351</v>
      </c>
      <c r="Y31" s="8">
        <v>-160244149</v>
      </c>
      <c r="Z31" s="2">
        <v>-24.33</v>
      </c>
      <c r="AA31" s="6">
        <v>949300992</v>
      </c>
    </row>
    <row r="32" spans="1:27" ht="13.5">
      <c r="A32" s="25" t="s">
        <v>43</v>
      </c>
      <c r="B32" s="24"/>
      <c r="C32" s="6">
        <v>8420000</v>
      </c>
      <c r="D32" s="6"/>
      <c r="E32" s="7">
        <v>11500008</v>
      </c>
      <c r="F32" s="8">
        <v>11500008</v>
      </c>
      <c r="G32" s="8">
        <v>1140000</v>
      </c>
      <c r="H32" s="8">
        <v>40000</v>
      </c>
      <c r="I32" s="8">
        <v>40000</v>
      </c>
      <c r="J32" s="8">
        <v>1220000</v>
      </c>
      <c r="K32" s="8">
        <v>1140000</v>
      </c>
      <c r="L32" s="8">
        <v>580000</v>
      </c>
      <c r="M32" s="8"/>
      <c r="N32" s="8">
        <v>1720000</v>
      </c>
      <c r="O32" s="8">
        <v>733920</v>
      </c>
      <c r="P32" s="8">
        <v>40000</v>
      </c>
      <c r="Q32" s="8">
        <v>1934122</v>
      </c>
      <c r="R32" s="8">
        <v>2708042</v>
      </c>
      <c r="S32" s="8"/>
      <c r="T32" s="8"/>
      <c r="U32" s="8"/>
      <c r="V32" s="8"/>
      <c r="W32" s="8">
        <v>5648042</v>
      </c>
      <c r="X32" s="8">
        <v>8625006</v>
      </c>
      <c r="Y32" s="8">
        <v>-2976964</v>
      </c>
      <c r="Z32" s="2">
        <v>-34.52</v>
      </c>
      <c r="AA32" s="6">
        <v>11500008</v>
      </c>
    </row>
    <row r="33" spans="1:27" ht="13.5">
      <c r="A33" s="25" t="s">
        <v>56</v>
      </c>
      <c r="B33" s="24"/>
      <c r="C33" s="6">
        <v>241073021</v>
      </c>
      <c r="D33" s="6"/>
      <c r="E33" s="7">
        <v>243825144</v>
      </c>
      <c r="F33" s="8">
        <v>271192896</v>
      </c>
      <c r="G33" s="8">
        <v>28867518</v>
      </c>
      <c r="H33" s="8">
        <v>10932088</v>
      </c>
      <c r="I33" s="8">
        <v>11702193</v>
      </c>
      <c r="J33" s="8">
        <v>51501799</v>
      </c>
      <c r="K33" s="8">
        <v>19811896</v>
      </c>
      <c r="L33" s="8">
        <v>11443765</v>
      </c>
      <c r="M33" s="8">
        <v>19352086</v>
      </c>
      <c r="N33" s="8">
        <v>50607747</v>
      </c>
      <c r="O33" s="8">
        <v>15394696</v>
      </c>
      <c r="P33" s="8">
        <v>9537824</v>
      </c>
      <c r="Q33" s="8">
        <v>16459328</v>
      </c>
      <c r="R33" s="8">
        <v>41391848</v>
      </c>
      <c r="S33" s="8"/>
      <c r="T33" s="8"/>
      <c r="U33" s="8"/>
      <c r="V33" s="8"/>
      <c r="W33" s="8">
        <v>143501394</v>
      </c>
      <c r="X33" s="8">
        <v>194187676</v>
      </c>
      <c r="Y33" s="8">
        <v>-50686282</v>
      </c>
      <c r="Z33" s="2">
        <v>-26.1</v>
      </c>
      <c r="AA33" s="6">
        <v>271192896</v>
      </c>
    </row>
    <row r="34" spans="1:27" ht="13.5">
      <c r="A34" s="23" t="s">
        <v>57</v>
      </c>
      <c r="B34" s="29"/>
      <c r="C34" s="6">
        <v>27439665</v>
      </c>
      <c r="D34" s="6"/>
      <c r="E34" s="7"/>
      <c r="F34" s="8"/>
      <c r="G34" s="8"/>
      <c r="H34" s="8"/>
      <c r="I34" s="8"/>
      <c r="J34" s="8"/>
      <c r="K34" s="8"/>
      <c r="L34" s="8"/>
      <c r="M34" s="8">
        <v>-215246</v>
      </c>
      <c r="N34" s="8">
        <v>-215246</v>
      </c>
      <c r="O34" s="8">
        <v>-1940817</v>
      </c>
      <c r="P34" s="8">
        <v>-49553</v>
      </c>
      <c r="Q34" s="8">
        <v>-343507</v>
      </c>
      <c r="R34" s="8">
        <v>-2333877</v>
      </c>
      <c r="S34" s="8"/>
      <c r="T34" s="8"/>
      <c r="U34" s="8"/>
      <c r="V34" s="8"/>
      <c r="W34" s="8">
        <v>-2549123</v>
      </c>
      <c r="X34" s="8"/>
      <c r="Y34" s="8">
        <v>-2549123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3822935873</v>
      </c>
      <c r="D35" s="33">
        <f>SUM(D24:D34)</f>
        <v>0</v>
      </c>
      <c r="E35" s="34">
        <f t="shared" si="1"/>
        <v>3549930516</v>
      </c>
      <c r="F35" s="35">
        <f t="shared" si="1"/>
        <v>3740342188</v>
      </c>
      <c r="G35" s="35">
        <f t="shared" si="1"/>
        <v>178952112</v>
      </c>
      <c r="H35" s="35">
        <f t="shared" si="1"/>
        <v>253713068</v>
      </c>
      <c r="I35" s="35">
        <f t="shared" si="1"/>
        <v>297068897</v>
      </c>
      <c r="J35" s="35">
        <f t="shared" si="1"/>
        <v>729734077</v>
      </c>
      <c r="K35" s="35">
        <f t="shared" si="1"/>
        <v>235465090</v>
      </c>
      <c r="L35" s="35">
        <f t="shared" si="1"/>
        <v>232215431</v>
      </c>
      <c r="M35" s="35">
        <f t="shared" si="1"/>
        <v>266567945</v>
      </c>
      <c r="N35" s="35">
        <f t="shared" si="1"/>
        <v>734248466</v>
      </c>
      <c r="O35" s="35">
        <f t="shared" si="1"/>
        <v>237612826</v>
      </c>
      <c r="P35" s="35">
        <f t="shared" si="1"/>
        <v>188351547</v>
      </c>
      <c r="Q35" s="35">
        <f t="shared" si="1"/>
        <v>245367062</v>
      </c>
      <c r="R35" s="35">
        <f t="shared" si="1"/>
        <v>671331435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2135313978</v>
      </c>
      <c r="X35" s="35">
        <f t="shared" si="1"/>
        <v>2738018946</v>
      </c>
      <c r="Y35" s="35">
        <f t="shared" si="1"/>
        <v>-602704968</v>
      </c>
      <c r="Z35" s="36">
        <f>+IF(X35&lt;&gt;0,+(Y35/X35)*100,0)</f>
        <v>-22.012446951124932</v>
      </c>
      <c r="AA35" s="33">
        <f>SUM(AA24:AA34)</f>
        <v>3740342188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-610237845</v>
      </c>
      <c r="D37" s="46">
        <f>+D21-D35</f>
        <v>0</v>
      </c>
      <c r="E37" s="47">
        <f t="shared" si="2"/>
        <v>244871112</v>
      </c>
      <c r="F37" s="48">
        <f t="shared" si="2"/>
        <v>154951548</v>
      </c>
      <c r="G37" s="48">
        <f t="shared" si="2"/>
        <v>5084069</v>
      </c>
      <c r="H37" s="48">
        <f t="shared" si="2"/>
        <v>318140288</v>
      </c>
      <c r="I37" s="48">
        <f t="shared" si="2"/>
        <v>-90133172</v>
      </c>
      <c r="J37" s="48">
        <f t="shared" si="2"/>
        <v>233091185</v>
      </c>
      <c r="K37" s="48">
        <f t="shared" si="2"/>
        <v>-899070</v>
      </c>
      <c r="L37" s="48">
        <f t="shared" si="2"/>
        <v>-38850120</v>
      </c>
      <c r="M37" s="48">
        <f t="shared" si="2"/>
        <v>152298511</v>
      </c>
      <c r="N37" s="48">
        <f t="shared" si="2"/>
        <v>112549321</v>
      </c>
      <c r="O37" s="48">
        <f t="shared" si="2"/>
        <v>-87198957</v>
      </c>
      <c r="P37" s="48">
        <f t="shared" si="2"/>
        <v>101168923</v>
      </c>
      <c r="Q37" s="48">
        <f t="shared" si="2"/>
        <v>176486963</v>
      </c>
      <c r="R37" s="48">
        <f t="shared" si="2"/>
        <v>190456929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536097435</v>
      </c>
      <c r="X37" s="48">
        <f>IF(F21=F35,0,X21-X35)</f>
        <v>148279144</v>
      </c>
      <c r="Y37" s="48">
        <f t="shared" si="2"/>
        <v>387818291</v>
      </c>
      <c r="Z37" s="49">
        <f>+IF(X37&lt;&gt;0,+(Y37/X37)*100,0)</f>
        <v>261.5460816256129</v>
      </c>
      <c r="AA37" s="46">
        <f>+AA21-AA35</f>
        <v>154951548</v>
      </c>
    </row>
    <row r="38" spans="1:27" ht="22.5" customHeight="1">
      <c r="A38" s="50" t="s">
        <v>60</v>
      </c>
      <c r="B38" s="29"/>
      <c r="C38" s="6">
        <v>947714092</v>
      </c>
      <c r="D38" s="6"/>
      <c r="E38" s="7">
        <v>1267135992</v>
      </c>
      <c r="F38" s="8">
        <v>1195043984</v>
      </c>
      <c r="G38" s="8">
        <v>85297678</v>
      </c>
      <c r="H38" s="8">
        <v>39078399</v>
      </c>
      <c r="I38" s="8">
        <v>60082514</v>
      </c>
      <c r="J38" s="8">
        <v>184458591</v>
      </c>
      <c r="K38" s="8">
        <v>50716709</v>
      </c>
      <c r="L38" s="8">
        <v>109172715</v>
      </c>
      <c r="M38" s="8">
        <v>135211982</v>
      </c>
      <c r="N38" s="8">
        <v>295101406</v>
      </c>
      <c r="O38" s="8">
        <v>31128391</v>
      </c>
      <c r="P38" s="8">
        <v>67412695</v>
      </c>
      <c r="Q38" s="8">
        <v>64945395</v>
      </c>
      <c r="R38" s="8">
        <v>163486481</v>
      </c>
      <c r="S38" s="8"/>
      <c r="T38" s="8"/>
      <c r="U38" s="8"/>
      <c r="V38" s="8"/>
      <c r="W38" s="8">
        <v>643046478</v>
      </c>
      <c r="X38" s="8">
        <v>921515190</v>
      </c>
      <c r="Y38" s="8">
        <v>-278468712</v>
      </c>
      <c r="Z38" s="2">
        <v>-30.22</v>
      </c>
      <c r="AA38" s="6">
        <v>1195043984</v>
      </c>
    </row>
    <row r="39" spans="1:27" ht="57" customHeight="1">
      <c r="A39" s="50" t="s">
        <v>61</v>
      </c>
      <c r="B39" s="29"/>
      <c r="C39" s="28">
        <v>5840</v>
      </c>
      <c r="D39" s="28"/>
      <c r="E39" s="7">
        <v>986004</v>
      </c>
      <c r="F39" s="26">
        <v>986004</v>
      </c>
      <c r="G39" s="26">
        <v>48897</v>
      </c>
      <c r="H39" s="26">
        <v>13652</v>
      </c>
      <c r="I39" s="26">
        <v>14391</v>
      </c>
      <c r="J39" s="26">
        <v>76940</v>
      </c>
      <c r="K39" s="26">
        <v>567630</v>
      </c>
      <c r="L39" s="26">
        <v>402000</v>
      </c>
      <c r="M39" s="26">
        <v>-3506</v>
      </c>
      <c r="N39" s="26">
        <v>966124</v>
      </c>
      <c r="O39" s="26"/>
      <c r="P39" s="26">
        <v>33000</v>
      </c>
      <c r="Q39" s="26"/>
      <c r="R39" s="26">
        <v>33000</v>
      </c>
      <c r="S39" s="26"/>
      <c r="T39" s="26"/>
      <c r="U39" s="26"/>
      <c r="V39" s="26"/>
      <c r="W39" s="26">
        <v>1076064</v>
      </c>
      <c r="X39" s="26">
        <v>739503</v>
      </c>
      <c r="Y39" s="26">
        <v>336561</v>
      </c>
      <c r="Z39" s="27">
        <v>45.51</v>
      </c>
      <c r="AA39" s="28">
        <v>986004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337482087</v>
      </c>
      <c r="D41" s="56">
        <f>SUM(D37:D40)</f>
        <v>0</v>
      </c>
      <c r="E41" s="57">
        <f t="shared" si="3"/>
        <v>1512993108</v>
      </c>
      <c r="F41" s="58">
        <f t="shared" si="3"/>
        <v>1350981536</v>
      </c>
      <c r="G41" s="58">
        <f t="shared" si="3"/>
        <v>90430644</v>
      </c>
      <c r="H41" s="58">
        <f t="shared" si="3"/>
        <v>357232339</v>
      </c>
      <c r="I41" s="58">
        <f t="shared" si="3"/>
        <v>-30036267</v>
      </c>
      <c r="J41" s="58">
        <f t="shared" si="3"/>
        <v>417626716</v>
      </c>
      <c r="K41" s="58">
        <f t="shared" si="3"/>
        <v>50385269</v>
      </c>
      <c r="L41" s="58">
        <f t="shared" si="3"/>
        <v>70724595</v>
      </c>
      <c r="M41" s="58">
        <f t="shared" si="3"/>
        <v>287506987</v>
      </c>
      <c r="N41" s="58">
        <f t="shared" si="3"/>
        <v>408616851</v>
      </c>
      <c r="O41" s="58">
        <f t="shared" si="3"/>
        <v>-56070566</v>
      </c>
      <c r="P41" s="58">
        <f t="shared" si="3"/>
        <v>168614618</v>
      </c>
      <c r="Q41" s="58">
        <f t="shared" si="3"/>
        <v>241432358</v>
      </c>
      <c r="R41" s="58">
        <f t="shared" si="3"/>
        <v>353976410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1180219977</v>
      </c>
      <c r="X41" s="58">
        <f t="shared" si="3"/>
        <v>1070533837</v>
      </c>
      <c r="Y41" s="58">
        <f t="shared" si="3"/>
        <v>109686140</v>
      </c>
      <c r="Z41" s="59">
        <f>+IF(X41&lt;&gt;0,+(Y41/X41)*100,0)</f>
        <v>10.245929293312006</v>
      </c>
      <c r="AA41" s="56">
        <f>SUM(AA37:AA40)</f>
        <v>1350981536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337482087</v>
      </c>
      <c r="D43" s="64">
        <f>+D41-D42</f>
        <v>0</v>
      </c>
      <c r="E43" s="65">
        <f t="shared" si="4"/>
        <v>1512993108</v>
      </c>
      <c r="F43" s="66">
        <f t="shared" si="4"/>
        <v>1350981536</v>
      </c>
      <c r="G43" s="66">
        <f t="shared" si="4"/>
        <v>90430644</v>
      </c>
      <c r="H43" s="66">
        <f t="shared" si="4"/>
        <v>357232339</v>
      </c>
      <c r="I43" s="66">
        <f t="shared" si="4"/>
        <v>-30036267</v>
      </c>
      <c r="J43" s="66">
        <f t="shared" si="4"/>
        <v>417626716</v>
      </c>
      <c r="K43" s="66">
        <f t="shared" si="4"/>
        <v>50385269</v>
      </c>
      <c r="L43" s="66">
        <f t="shared" si="4"/>
        <v>70724595</v>
      </c>
      <c r="M43" s="66">
        <f t="shared" si="4"/>
        <v>287506987</v>
      </c>
      <c r="N43" s="66">
        <f t="shared" si="4"/>
        <v>408616851</v>
      </c>
      <c r="O43" s="66">
        <f t="shared" si="4"/>
        <v>-56070566</v>
      </c>
      <c r="P43" s="66">
        <f t="shared" si="4"/>
        <v>168614618</v>
      </c>
      <c r="Q43" s="66">
        <f t="shared" si="4"/>
        <v>241432358</v>
      </c>
      <c r="R43" s="66">
        <f t="shared" si="4"/>
        <v>353976410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1180219977</v>
      </c>
      <c r="X43" s="66">
        <f t="shared" si="4"/>
        <v>1070533837</v>
      </c>
      <c r="Y43" s="66">
        <f t="shared" si="4"/>
        <v>109686140</v>
      </c>
      <c r="Z43" s="67">
        <f>+IF(X43&lt;&gt;0,+(Y43/X43)*100,0)</f>
        <v>10.245929293312006</v>
      </c>
      <c r="AA43" s="64">
        <f>+AA41-AA42</f>
        <v>1350981536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337482087</v>
      </c>
      <c r="D45" s="56">
        <f>SUM(D43:D44)</f>
        <v>0</v>
      </c>
      <c r="E45" s="57">
        <f t="shared" si="5"/>
        <v>1512993108</v>
      </c>
      <c r="F45" s="58">
        <f t="shared" si="5"/>
        <v>1350981536</v>
      </c>
      <c r="G45" s="58">
        <f t="shared" si="5"/>
        <v>90430644</v>
      </c>
      <c r="H45" s="58">
        <f t="shared" si="5"/>
        <v>357232339</v>
      </c>
      <c r="I45" s="58">
        <f t="shared" si="5"/>
        <v>-30036267</v>
      </c>
      <c r="J45" s="58">
        <f t="shared" si="5"/>
        <v>417626716</v>
      </c>
      <c r="K45" s="58">
        <f t="shared" si="5"/>
        <v>50385269</v>
      </c>
      <c r="L45" s="58">
        <f t="shared" si="5"/>
        <v>70724595</v>
      </c>
      <c r="M45" s="58">
        <f t="shared" si="5"/>
        <v>287506987</v>
      </c>
      <c r="N45" s="58">
        <f t="shared" si="5"/>
        <v>408616851</v>
      </c>
      <c r="O45" s="58">
        <f t="shared" si="5"/>
        <v>-56070566</v>
      </c>
      <c r="P45" s="58">
        <f t="shared" si="5"/>
        <v>168614618</v>
      </c>
      <c r="Q45" s="58">
        <f t="shared" si="5"/>
        <v>241432358</v>
      </c>
      <c r="R45" s="58">
        <f t="shared" si="5"/>
        <v>353976410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1180219977</v>
      </c>
      <c r="X45" s="58">
        <f t="shared" si="5"/>
        <v>1070533837</v>
      </c>
      <c r="Y45" s="58">
        <f t="shared" si="5"/>
        <v>109686140</v>
      </c>
      <c r="Z45" s="59">
        <f>+IF(X45&lt;&gt;0,+(Y45/X45)*100,0)</f>
        <v>10.245929293312006</v>
      </c>
      <c r="AA45" s="56">
        <f>SUM(AA43:AA44)</f>
        <v>1350981536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337482087</v>
      </c>
      <c r="D47" s="71">
        <f>SUM(D45:D46)</f>
        <v>0</v>
      </c>
      <c r="E47" s="72">
        <f t="shared" si="6"/>
        <v>1512993108</v>
      </c>
      <c r="F47" s="73">
        <f t="shared" si="6"/>
        <v>1350981536</v>
      </c>
      <c r="G47" s="73">
        <f t="shared" si="6"/>
        <v>90430644</v>
      </c>
      <c r="H47" s="74">
        <f t="shared" si="6"/>
        <v>357232339</v>
      </c>
      <c r="I47" s="74">
        <f t="shared" si="6"/>
        <v>-30036267</v>
      </c>
      <c r="J47" s="74">
        <f t="shared" si="6"/>
        <v>417626716</v>
      </c>
      <c r="K47" s="74">
        <f t="shared" si="6"/>
        <v>50385269</v>
      </c>
      <c r="L47" s="74">
        <f t="shared" si="6"/>
        <v>70724595</v>
      </c>
      <c r="M47" s="73">
        <f t="shared" si="6"/>
        <v>287506987</v>
      </c>
      <c r="N47" s="73">
        <f t="shared" si="6"/>
        <v>408616851</v>
      </c>
      <c r="O47" s="74">
        <f t="shared" si="6"/>
        <v>-56070566</v>
      </c>
      <c r="P47" s="74">
        <f t="shared" si="6"/>
        <v>168614618</v>
      </c>
      <c r="Q47" s="74">
        <f t="shared" si="6"/>
        <v>241432358</v>
      </c>
      <c r="R47" s="74">
        <f t="shared" si="6"/>
        <v>353976410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1180219977</v>
      </c>
      <c r="X47" s="74">
        <f t="shared" si="6"/>
        <v>1070533837</v>
      </c>
      <c r="Y47" s="74">
        <f t="shared" si="6"/>
        <v>109686140</v>
      </c>
      <c r="Z47" s="75">
        <f>+IF(X47&lt;&gt;0,+(Y47/X47)*100,0)</f>
        <v>10.245929293312006</v>
      </c>
      <c r="AA47" s="76">
        <f>SUM(AA45:AA46)</f>
        <v>1350981536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>
        <v>311419665</v>
      </c>
      <c r="F5" s="8">
        <v>323863494</v>
      </c>
      <c r="G5" s="8">
        <v>26502421</v>
      </c>
      <c r="H5" s="8">
        <v>26045258</v>
      </c>
      <c r="I5" s="8">
        <v>29103807</v>
      </c>
      <c r="J5" s="8">
        <v>81651486</v>
      </c>
      <c r="K5" s="8">
        <v>27643218</v>
      </c>
      <c r="L5" s="8">
        <v>25716626</v>
      </c>
      <c r="M5" s="8">
        <v>27101814</v>
      </c>
      <c r="N5" s="8">
        <v>80461658</v>
      </c>
      <c r="O5" s="8">
        <v>26398911</v>
      </c>
      <c r="P5" s="8">
        <v>26703120</v>
      </c>
      <c r="Q5" s="8">
        <v>26420309</v>
      </c>
      <c r="R5" s="8">
        <v>79522340</v>
      </c>
      <c r="S5" s="8"/>
      <c r="T5" s="8"/>
      <c r="U5" s="8"/>
      <c r="V5" s="8"/>
      <c r="W5" s="8">
        <v>241635484</v>
      </c>
      <c r="X5" s="8">
        <v>241342137</v>
      </c>
      <c r="Y5" s="8">
        <v>293347</v>
      </c>
      <c r="Z5" s="2">
        <v>0.12</v>
      </c>
      <c r="AA5" s="6">
        <v>323863494</v>
      </c>
    </row>
    <row r="6" spans="1:27" ht="13.5">
      <c r="A6" s="23" t="s">
        <v>32</v>
      </c>
      <c r="B6" s="24"/>
      <c r="C6" s="6"/>
      <c r="D6" s="6"/>
      <c r="E6" s="7">
        <v>527439074</v>
      </c>
      <c r="F6" s="8">
        <v>574313173</v>
      </c>
      <c r="G6" s="8">
        <v>39769373</v>
      </c>
      <c r="H6" s="8">
        <v>48079138</v>
      </c>
      <c r="I6" s="8">
        <v>45248552</v>
      </c>
      <c r="J6" s="8">
        <v>133097063</v>
      </c>
      <c r="K6" s="8">
        <v>41778461</v>
      </c>
      <c r="L6" s="8">
        <v>39252073</v>
      </c>
      <c r="M6" s="8">
        <v>37865530</v>
      </c>
      <c r="N6" s="8">
        <v>118896064</v>
      </c>
      <c r="O6" s="8">
        <v>37774928</v>
      </c>
      <c r="P6" s="8">
        <v>41711046</v>
      </c>
      <c r="Q6" s="8">
        <v>32210983</v>
      </c>
      <c r="R6" s="8">
        <v>111696957</v>
      </c>
      <c r="S6" s="8"/>
      <c r="T6" s="8"/>
      <c r="U6" s="8"/>
      <c r="V6" s="8"/>
      <c r="W6" s="8">
        <v>363690084</v>
      </c>
      <c r="X6" s="8">
        <v>424875623</v>
      </c>
      <c r="Y6" s="8">
        <v>-61185539</v>
      </c>
      <c r="Z6" s="2">
        <v>-14.4</v>
      </c>
      <c r="AA6" s="6">
        <v>574313173</v>
      </c>
    </row>
    <row r="7" spans="1:27" ht="13.5">
      <c r="A7" s="25" t="s">
        <v>33</v>
      </c>
      <c r="B7" s="24"/>
      <c r="C7" s="6"/>
      <c r="D7" s="6"/>
      <c r="E7" s="7">
        <v>443635381</v>
      </c>
      <c r="F7" s="8">
        <v>512132495</v>
      </c>
      <c r="G7" s="8">
        <v>34523787</v>
      </c>
      <c r="H7" s="8">
        <v>30693019</v>
      </c>
      <c r="I7" s="8">
        <v>39794182</v>
      </c>
      <c r="J7" s="8">
        <v>105010988</v>
      </c>
      <c r="K7" s="8">
        <v>41020868</v>
      </c>
      <c r="L7" s="8">
        <v>39076233</v>
      </c>
      <c r="M7" s="8">
        <v>37984353</v>
      </c>
      <c r="N7" s="8">
        <v>118081454</v>
      </c>
      <c r="O7" s="8">
        <v>36403332</v>
      </c>
      <c r="P7" s="8">
        <v>46830382</v>
      </c>
      <c r="Q7" s="8">
        <v>40022103</v>
      </c>
      <c r="R7" s="8">
        <v>123255817</v>
      </c>
      <c r="S7" s="8"/>
      <c r="T7" s="8"/>
      <c r="U7" s="8"/>
      <c r="V7" s="8"/>
      <c r="W7" s="8">
        <v>346348259</v>
      </c>
      <c r="X7" s="8">
        <v>375537239</v>
      </c>
      <c r="Y7" s="8">
        <v>-29188980</v>
      </c>
      <c r="Z7" s="2">
        <v>-7.77</v>
      </c>
      <c r="AA7" s="6">
        <v>512132495</v>
      </c>
    </row>
    <row r="8" spans="1:27" ht="13.5">
      <c r="A8" s="25" t="s">
        <v>34</v>
      </c>
      <c r="B8" s="24"/>
      <c r="C8" s="6"/>
      <c r="D8" s="6"/>
      <c r="E8" s="7">
        <v>113908266</v>
      </c>
      <c r="F8" s="8">
        <v>131034424</v>
      </c>
      <c r="G8" s="8">
        <v>9698533</v>
      </c>
      <c r="H8" s="8">
        <v>8581677</v>
      </c>
      <c r="I8" s="8">
        <v>10294643</v>
      </c>
      <c r="J8" s="8">
        <v>28574853</v>
      </c>
      <c r="K8" s="8">
        <v>10134449</v>
      </c>
      <c r="L8" s="8">
        <v>10174541</v>
      </c>
      <c r="M8" s="8">
        <v>10027900</v>
      </c>
      <c r="N8" s="8">
        <v>30336890</v>
      </c>
      <c r="O8" s="8">
        <v>9127594</v>
      </c>
      <c r="P8" s="8">
        <v>10585349</v>
      </c>
      <c r="Q8" s="8">
        <v>10148241</v>
      </c>
      <c r="R8" s="8">
        <v>29861184</v>
      </c>
      <c r="S8" s="8"/>
      <c r="T8" s="8"/>
      <c r="U8" s="8"/>
      <c r="V8" s="8"/>
      <c r="W8" s="8">
        <v>88772927</v>
      </c>
      <c r="X8" s="8">
        <v>96135045</v>
      </c>
      <c r="Y8" s="8">
        <v>-7362118</v>
      </c>
      <c r="Z8" s="2">
        <v>-7.66</v>
      </c>
      <c r="AA8" s="6">
        <v>131034424</v>
      </c>
    </row>
    <row r="9" spans="1:27" ht="13.5">
      <c r="A9" s="25" t="s">
        <v>35</v>
      </c>
      <c r="B9" s="24"/>
      <c r="C9" s="6"/>
      <c r="D9" s="6"/>
      <c r="E9" s="7">
        <v>123791392</v>
      </c>
      <c r="F9" s="8">
        <v>140147554</v>
      </c>
      <c r="G9" s="8">
        <v>10285997</v>
      </c>
      <c r="H9" s="8">
        <v>10293845</v>
      </c>
      <c r="I9" s="8">
        <v>10041767</v>
      </c>
      <c r="J9" s="8">
        <v>30621609</v>
      </c>
      <c r="K9" s="8">
        <v>10291630</v>
      </c>
      <c r="L9" s="8">
        <v>10382915</v>
      </c>
      <c r="M9" s="8">
        <v>10353548</v>
      </c>
      <c r="N9" s="8">
        <v>31028093</v>
      </c>
      <c r="O9" s="8">
        <v>10067407</v>
      </c>
      <c r="P9" s="8">
        <v>10384194</v>
      </c>
      <c r="Q9" s="8">
        <v>9923242</v>
      </c>
      <c r="R9" s="8">
        <v>30374843</v>
      </c>
      <c r="S9" s="8"/>
      <c r="T9" s="8"/>
      <c r="U9" s="8"/>
      <c r="V9" s="8"/>
      <c r="W9" s="8">
        <v>92024545</v>
      </c>
      <c r="X9" s="8">
        <v>103066141</v>
      </c>
      <c r="Y9" s="8">
        <v>-11041596</v>
      </c>
      <c r="Z9" s="2">
        <v>-10.71</v>
      </c>
      <c r="AA9" s="6">
        <v>140147554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4507358</v>
      </c>
      <c r="F11" s="8">
        <v>4507358</v>
      </c>
      <c r="G11" s="8">
        <v>517191</v>
      </c>
      <c r="H11" s="8">
        <v>800493</v>
      </c>
      <c r="I11" s="8">
        <v>315000</v>
      </c>
      <c r="J11" s="8">
        <v>1632684</v>
      </c>
      <c r="K11" s="8">
        <v>378532</v>
      </c>
      <c r="L11" s="8">
        <v>418978</v>
      </c>
      <c r="M11" s="8">
        <v>352216</v>
      </c>
      <c r="N11" s="8">
        <v>1149726</v>
      </c>
      <c r="O11" s="8">
        <v>911842</v>
      </c>
      <c r="P11" s="8">
        <v>408641</v>
      </c>
      <c r="Q11" s="8">
        <v>427313</v>
      </c>
      <c r="R11" s="8">
        <v>1747796</v>
      </c>
      <c r="S11" s="8"/>
      <c r="T11" s="8"/>
      <c r="U11" s="8"/>
      <c r="V11" s="8"/>
      <c r="W11" s="8">
        <v>4530206</v>
      </c>
      <c r="X11" s="8">
        <v>3380517</v>
      </c>
      <c r="Y11" s="8">
        <v>1149689</v>
      </c>
      <c r="Z11" s="2">
        <v>34.01</v>
      </c>
      <c r="AA11" s="6">
        <v>4507358</v>
      </c>
    </row>
    <row r="12" spans="1:27" ht="13.5">
      <c r="A12" s="25" t="s">
        <v>37</v>
      </c>
      <c r="B12" s="29"/>
      <c r="C12" s="6"/>
      <c r="D12" s="6"/>
      <c r="E12" s="7">
        <v>5324600</v>
      </c>
      <c r="F12" s="8">
        <v>5324600</v>
      </c>
      <c r="G12" s="8">
        <v>591295</v>
      </c>
      <c r="H12" s="8">
        <v>915910</v>
      </c>
      <c r="I12" s="8">
        <v>816757</v>
      </c>
      <c r="J12" s="8">
        <v>2323962</v>
      </c>
      <c r="K12" s="8">
        <v>847598</v>
      </c>
      <c r="L12" s="8">
        <v>844206</v>
      </c>
      <c r="M12" s="8">
        <v>901012</v>
      </c>
      <c r="N12" s="8">
        <v>2592816</v>
      </c>
      <c r="O12" s="8">
        <v>697007</v>
      </c>
      <c r="P12" s="8">
        <v>707684</v>
      </c>
      <c r="Q12" s="8"/>
      <c r="R12" s="8">
        <v>1404691</v>
      </c>
      <c r="S12" s="8"/>
      <c r="T12" s="8"/>
      <c r="U12" s="8"/>
      <c r="V12" s="8"/>
      <c r="W12" s="8">
        <v>6321469</v>
      </c>
      <c r="X12" s="8">
        <v>3993453</v>
      </c>
      <c r="Y12" s="8">
        <v>2328016</v>
      </c>
      <c r="Z12" s="2">
        <v>58.3</v>
      </c>
      <c r="AA12" s="6">
        <v>5324600</v>
      </c>
    </row>
    <row r="13" spans="1:27" ht="13.5">
      <c r="A13" s="23" t="s">
        <v>38</v>
      </c>
      <c r="B13" s="29"/>
      <c r="C13" s="6"/>
      <c r="D13" s="6"/>
      <c r="E13" s="7">
        <v>106496543</v>
      </c>
      <c r="F13" s="8">
        <v>185682843</v>
      </c>
      <c r="G13" s="8">
        <v>9314415</v>
      </c>
      <c r="H13" s="8">
        <v>8483093</v>
      </c>
      <c r="I13" s="8">
        <v>9385065</v>
      </c>
      <c r="J13" s="8">
        <v>27182573</v>
      </c>
      <c r="K13" s="8">
        <v>9549028</v>
      </c>
      <c r="L13" s="8">
        <v>9713743</v>
      </c>
      <c r="M13" s="8">
        <v>10169980</v>
      </c>
      <c r="N13" s="8">
        <v>29432751</v>
      </c>
      <c r="O13" s="8">
        <v>10313945</v>
      </c>
      <c r="P13" s="8">
        <v>10421736</v>
      </c>
      <c r="Q13" s="8">
        <v>10802744</v>
      </c>
      <c r="R13" s="8">
        <v>31538425</v>
      </c>
      <c r="S13" s="8"/>
      <c r="T13" s="8"/>
      <c r="U13" s="8"/>
      <c r="V13" s="8"/>
      <c r="W13" s="8">
        <v>88153749</v>
      </c>
      <c r="X13" s="8">
        <v>129363857</v>
      </c>
      <c r="Y13" s="8">
        <v>-41210108</v>
      </c>
      <c r="Z13" s="2">
        <v>-31.86</v>
      </c>
      <c r="AA13" s="6">
        <v>185682843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32975937</v>
      </c>
      <c r="F15" s="8">
        <v>32975937</v>
      </c>
      <c r="G15" s="8">
        <v>147161</v>
      </c>
      <c r="H15" s="8">
        <v>273713</v>
      </c>
      <c r="I15" s="8">
        <v>175040</v>
      </c>
      <c r="J15" s="8">
        <v>595914</v>
      </c>
      <c r="K15" s="8">
        <v>214874</v>
      </c>
      <c r="L15" s="8">
        <v>120239</v>
      </c>
      <c r="M15" s="8">
        <v>17808</v>
      </c>
      <c r="N15" s="8">
        <v>352921</v>
      </c>
      <c r="O15" s="8">
        <v>51385</v>
      </c>
      <c r="P15" s="8">
        <v>59541</v>
      </c>
      <c r="Q15" s="8">
        <v>11675</v>
      </c>
      <c r="R15" s="8">
        <v>122601</v>
      </c>
      <c r="S15" s="8"/>
      <c r="T15" s="8"/>
      <c r="U15" s="8"/>
      <c r="V15" s="8"/>
      <c r="W15" s="8">
        <v>1071436</v>
      </c>
      <c r="X15" s="8">
        <v>24731955</v>
      </c>
      <c r="Y15" s="8">
        <v>-23660519</v>
      </c>
      <c r="Z15" s="2">
        <v>-95.67</v>
      </c>
      <c r="AA15" s="6">
        <v>32975937</v>
      </c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/>
      <c r="D18" s="6"/>
      <c r="E18" s="7">
        <v>314373000</v>
      </c>
      <c r="F18" s="8">
        <v>314373000</v>
      </c>
      <c r="G18" s="8">
        <v>142573000</v>
      </c>
      <c r="H18" s="8">
        <v>-15430000</v>
      </c>
      <c r="I18" s="8">
        <v>-153899</v>
      </c>
      <c r="J18" s="8">
        <v>126989101</v>
      </c>
      <c r="K18" s="8">
        <v>307873</v>
      </c>
      <c r="L18" s="8">
        <v>668873</v>
      </c>
      <c r="M18" s="8">
        <v>1083903</v>
      </c>
      <c r="N18" s="8">
        <v>2060649</v>
      </c>
      <c r="O18" s="8">
        <v>12673376</v>
      </c>
      <c r="P18" s="8">
        <v>947278</v>
      </c>
      <c r="Q18" s="8">
        <v>4105000</v>
      </c>
      <c r="R18" s="8">
        <v>17725654</v>
      </c>
      <c r="S18" s="8"/>
      <c r="T18" s="8"/>
      <c r="U18" s="8"/>
      <c r="V18" s="8"/>
      <c r="W18" s="8">
        <v>146775404</v>
      </c>
      <c r="X18" s="8">
        <v>235779750</v>
      </c>
      <c r="Y18" s="8">
        <v>-89004346</v>
      </c>
      <c r="Z18" s="2">
        <v>-37.75</v>
      </c>
      <c r="AA18" s="6">
        <v>314373000</v>
      </c>
    </row>
    <row r="19" spans="1:27" ht="13.5">
      <c r="A19" s="23" t="s">
        <v>44</v>
      </c>
      <c r="B19" s="29"/>
      <c r="C19" s="6"/>
      <c r="D19" s="6"/>
      <c r="E19" s="7">
        <v>6017045</v>
      </c>
      <c r="F19" s="26">
        <v>6017045</v>
      </c>
      <c r="G19" s="26">
        <v>602920</v>
      </c>
      <c r="H19" s="26">
        <v>372842</v>
      </c>
      <c r="I19" s="26">
        <v>1252736</v>
      </c>
      <c r="J19" s="26">
        <v>2228498</v>
      </c>
      <c r="K19" s="26">
        <v>828169</v>
      </c>
      <c r="L19" s="26">
        <v>703077</v>
      </c>
      <c r="M19" s="26">
        <v>398122</v>
      </c>
      <c r="N19" s="26">
        <v>1929368</v>
      </c>
      <c r="O19" s="26">
        <v>349672</v>
      </c>
      <c r="P19" s="26">
        <v>272489</v>
      </c>
      <c r="Q19" s="26">
        <v>787929</v>
      </c>
      <c r="R19" s="26">
        <v>1410090</v>
      </c>
      <c r="S19" s="26"/>
      <c r="T19" s="26"/>
      <c r="U19" s="26"/>
      <c r="V19" s="26"/>
      <c r="W19" s="26">
        <v>5567956</v>
      </c>
      <c r="X19" s="26">
        <v>4512798</v>
      </c>
      <c r="Y19" s="26">
        <v>1055158</v>
      </c>
      <c r="Z19" s="27">
        <v>23.38</v>
      </c>
      <c r="AA19" s="28">
        <v>6017045</v>
      </c>
    </row>
    <row r="20" spans="1:27" ht="13.5">
      <c r="A20" s="23" t="s">
        <v>45</v>
      </c>
      <c r="B20" s="29"/>
      <c r="C20" s="6"/>
      <c r="D20" s="6"/>
      <c r="E20" s="7">
        <v>11037483</v>
      </c>
      <c r="F20" s="8">
        <v>11037483</v>
      </c>
      <c r="G20" s="8">
        <v>749042</v>
      </c>
      <c r="H20" s="8">
        <v>164347</v>
      </c>
      <c r="I20" s="30">
        <v>45610</v>
      </c>
      <c r="J20" s="8">
        <v>958999</v>
      </c>
      <c r="K20" s="8">
        <v>245634</v>
      </c>
      <c r="L20" s="8">
        <v>1154136</v>
      </c>
      <c r="M20" s="8">
        <v>1402061</v>
      </c>
      <c r="N20" s="8">
        <v>2801831</v>
      </c>
      <c r="O20" s="8">
        <v>821955</v>
      </c>
      <c r="P20" s="30">
        <v>1353274</v>
      </c>
      <c r="Q20" s="8">
        <v>3840947</v>
      </c>
      <c r="R20" s="8">
        <v>6016176</v>
      </c>
      <c r="S20" s="8"/>
      <c r="T20" s="8"/>
      <c r="U20" s="8"/>
      <c r="V20" s="8"/>
      <c r="W20" s="30">
        <v>9777006</v>
      </c>
      <c r="X20" s="8">
        <v>8278110</v>
      </c>
      <c r="Y20" s="8">
        <v>1498896</v>
      </c>
      <c r="Z20" s="2">
        <v>18.11</v>
      </c>
      <c r="AA20" s="6">
        <v>11037483</v>
      </c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2000925744</v>
      </c>
      <c r="F21" s="35">
        <f t="shared" si="0"/>
        <v>2241409406</v>
      </c>
      <c r="G21" s="35">
        <f t="shared" si="0"/>
        <v>275275135</v>
      </c>
      <c r="H21" s="35">
        <f t="shared" si="0"/>
        <v>119273335</v>
      </c>
      <c r="I21" s="35">
        <f t="shared" si="0"/>
        <v>146319260</v>
      </c>
      <c r="J21" s="35">
        <f t="shared" si="0"/>
        <v>540867730</v>
      </c>
      <c r="K21" s="35">
        <f t="shared" si="0"/>
        <v>143240334</v>
      </c>
      <c r="L21" s="35">
        <f t="shared" si="0"/>
        <v>138225640</v>
      </c>
      <c r="M21" s="35">
        <f t="shared" si="0"/>
        <v>137658247</v>
      </c>
      <c r="N21" s="35">
        <f t="shared" si="0"/>
        <v>419124221</v>
      </c>
      <c r="O21" s="35">
        <f t="shared" si="0"/>
        <v>145591354</v>
      </c>
      <c r="P21" s="35">
        <f t="shared" si="0"/>
        <v>150384734</v>
      </c>
      <c r="Q21" s="35">
        <f t="shared" si="0"/>
        <v>138700486</v>
      </c>
      <c r="R21" s="35">
        <f t="shared" si="0"/>
        <v>434676574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1394668525</v>
      </c>
      <c r="X21" s="35">
        <f t="shared" si="0"/>
        <v>1650996625</v>
      </c>
      <c r="Y21" s="35">
        <f t="shared" si="0"/>
        <v>-256328100</v>
      </c>
      <c r="Z21" s="36">
        <f>+IF(X21&lt;&gt;0,+(Y21/X21)*100,0)</f>
        <v>-15.525658630586236</v>
      </c>
      <c r="AA21" s="33">
        <f>SUM(AA5:AA20)</f>
        <v>2241409406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/>
      <c r="D24" s="6"/>
      <c r="E24" s="7">
        <v>591940619</v>
      </c>
      <c r="F24" s="8">
        <v>591940604</v>
      </c>
      <c r="G24" s="8">
        <v>13569</v>
      </c>
      <c r="H24" s="8">
        <v>1079</v>
      </c>
      <c r="I24" s="8">
        <v>2401</v>
      </c>
      <c r="J24" s="8">
        <v>17049</v>
      </c>
      <c r="K24" s="8">
        <v>884</v>
      </c>
      <c r="L24" s="8">
        <v>39106</v>
      </c>
      <c r="M24" s="8">
        <v>4</v>
      </c>
      <c r="N24" s="8">
        <v>39994</v>
      </c>
      <c r="O24" s="8">
        <v>12663994</v>
      </c>
      <c r="P24" s="8"/>
      <c r="Q24" s="8"/>
      <c r="R24" s="8">
        <v>12663994</v>
      </c>
      <c r="S24" s="8"/>
      <c r="T24" s="8"/>
      <c r="U24" s="8"/>
      <c r="V24" s="8"/>
      <c r="W24" s="8">
        <v>12721037</v>
      </c>
      <c r="X24" s="8">
        <v>443955612</v>
      </c>
      <c r="Y24" s="8">
        <v>-431234575</v>
      </c>
      <c r="Z24" s="2">
        <v>-97.13</v>
      </c>
      <c r="AA24" s="6">
        <v>591940604</v>
      </c>
    </row>
    <row r="25" spans="1:27" ht="13.5">
      <c r="A25" s="25" t="s">
        <v>49</v>
      </c>
      <c r="B25" s="24"/>
      <c r="C25" s="6"/>
      <c r="D25" s="6"/>
      <c r="E25" s="7">
        <v>25947377</v>
      </c>
      <c r="F25" s="8">
        <v>25944677</v>
      </c>
      <c r="G25" s="8">
        <v>700</v>
      </c>
      <c r="H25" s="8"/>
      <c r="I25" s="8"/>
      <c r="J25" s="8">
        <v>700</v>
      </c>
      <c r="K25" s="8"/>
      <c r="L25" s="8">
        <v>1990</v>
      </c>
      <c r="M25" s="8"/>
      <c r="N25" s="8">
        <v>1990</v>
      </c>
      <c r="O25" s="8"/>
      <c r="P25" s="8"/>
      <c r="Q25" s="8"/>
      <c r="R25" s="8"/>
      <c r="S25" s="8"/>
      <c r="T25" s="8"/>
      <c r="U25" s="8"/>
      <c r="V25" s="8"/>
      <c r="W25" s="8">
        <v>2690</v>
      </c>
      <c r="X25" s="8">
        <v>19459440</v>
      </c>
      <c r="Y25" s="8">
        <v>-19456750</v>
      </c>
      <c r="Z25" s="2">
        <v>-99.99</v>
      </c>
      <c r="AA25" s="6">
        <v>25944677</v>
      </c>
    </row>
    <row r="26" spans="1:27" ht="13.5">
      <c r="A26" s="25" t="s">
        <v>50</v>
      </c>
      <c r="B26" s="24"/>
      <c r="C26" s="6"/>
      <c r="D26" s="6"/>
      <c r="E26" s="7">
        <v>233922900</v>
      </c>
      <c r="F26" s="8">
        <v>185681300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145291188</v>
      </c>
      <c r="Y26" s="8">
        <v>-145291188</v>
      </c>
      <c r="Z26" s="2">
        <v>-100</v>
      </c>
      <c r="AA26" s="6">
        <v>185681300</v>
      </c>
    </row>
    <row r="27" spans="1:27" ht="13.5">
      <c r="A27" s="25" t="s">
        <v>51</v>
      </c>
      <c r="B27" s="24"/>
      <c r="C27" s="6"/>
      <c r="D27" s="6"/>
      <c r="E27" s="7">
        <v>141920730</v>
      </c>
      <c r="F27" s="8">
        <v>141920730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106440552</v>
      </c>
      <c r="Y27" s="8">
        <v>-106440552</v>
      </c>
      <c r="Z27" s="2">
        <v>-100</v>
      </c>
      <c r="AA27" s="6">
        <v>141920730</v>
      </c>
    </row>
    <row r="28" spans="1:27" ht="13.5">
      <c r="A28" s="25" t="s">
        <v>52</v>
      </c>
      <c r="B28" s="24"/>
      <c r="C28" s="6"/>
      <c r="D28" s="6"/>
      <c r="E28" s="7">
        <v>80965887</v>
      </c>
      <c r="F28" s="8">
        <v>80965887</v>
      </c>
      <c r="G28" s="8">
        <v>22239606</v>
      </c>
      <c r="H28" s="8">
        <v>23255</v>
      </c>
      <c r="I28" s="8">
        <v>28629214</v>
      </c>
      <c r="J28" s="8">
        <v>50892075</v>
      </c>
      <c r="K28" s="8">
        <v>22607899</v>
      </c>
      <c r="L28" s="8">
        <v>18366073</v>
      </c>
      <c r="M28" s="8">
        <v>20748484</v>
      </c>
      <c r="N28" s="8">
        <v>61722456</v>
      </c>
      <c r="O28" s="8">
        <v>22415206</v>
      </c>
      <c r="P28" s="8">
        <v>18413905</v>
      </c>
      <c r="Q28" s="8">
        <v>21212014</v>
      </c>
      <c r="R28" s="8">
        <v>62041125</v>
      </c>
      <c r="S28" s="8"/>
      <c r="T28" s="8"/>
      <c r="U28" s="8"/>
      <c r="V28" s="8"/>
      <c r="W28" s="8">
        <v>174655656</v>
      </c>
      <c r="X28" s="8">
        <v>60724422</v>
      </c>
      <c r="Y28" s="8">
        <v>113931234</v>
      </c>
      <c r="Z28" s="2">
        <v>187.62</v>
      </c>
      <c r="AA28" s="6">
        <v>80965887</v>
      </c>
    </row>
    <row r="29" spans="1:27" ht="13.5">
      <c r="A29" s="25" t="s">
        <v>53</v>
      </c>
      <c r="B29" s="24"/>
      <c r="C29" s="6"/>
      <c r="D29" s="6"/>
      <c r="E29" s="7">
        <v>914662987</v>
      </c>
      <c r="F29" s="8">
        <v>806662987</v>
      </c>
      <c r="G29" s="8">
        <v>112522653</v>
      </c>
      <c r="H29" s="8">
        <v>-25924264</v>
      </c>
      <c r="I29" s="8">
        <v>199181332</v>
      </c>
      <c r="J29" s="8">
        <v>285779721</v>
      </c>
      <c r="K29" s="8">
        <v>112661003</v>
      </c>
      <c r="L29" s="8">
        <v>73859949</v>
      </c>
      <c r="M29" s="8">
        <v>75024932</v>
      </c>
      <c r="N29" s="8">
        <v>261545884</v>
      </c>
      <c r="O29" s="8">
        <v>72613556</v>
      </c>
      <c r="P29" s="8">
        <v>61705795</v>
      </c>
      <c r="Q29" s="8">
        <v>42849822</v>
      </c>
      <c r="R29" s="8">
        <v>177169173</v>
      </c>
      <c r="S29" s="8"/>
      <c r="T29" s="8"/>
      <c r="U29" s="8"/>
      <c r="V29" s="8"/>
      <c r="W29" s="8">
        <v>724494778</v>
      </c>
      <c r="X29" s="8">
        <v>618497244</v>
      </c>
      <c r="Y29" s="8">
        <v>105997534</v>
      </c>
      <c r="Z29" s="2">
        <v>17.14</v>
      </c>
      <c r="AA29" s="6">
        <v>806662987</v>
      </c>
    </row>
    <row r="30" spans="1:27" ht="13.5">
      <c r="A30" s="25" t="s">
        <v>54</v>
      </c>
      <c r="B30" s="24"/>
      <c r="C30" s="6"/>
      <c r="D30" s="6"/>
      <c r="E30" s="7">
        <v>31856066</v>
      </c>
      <c r="F30" s="8">
        <v>31303912</v>
      </c>
      <c r="G30" s="8">
        <v>3488500</v>
      </c>
      <c r="H30" s="8">
        <v>1291516</v>
      </c>
      <c r="I30" s="8">
        <v>1588247</v>
      </c>
      <c r="J30" s="8">
        <v>6368263</v>
      </c>
      <c r="K30" s="8">
        <v>2875211</v>
      </c>
      <c r="L30" s="8">
        <v>3940768</v>
      </c>
      <c r="M30" s="8">
        <v>2943625</v>
      </c>
      <c r="N30" s="8">
        <v>9759604</v>
      </c>
      <c r="O30" s="8">
        <v>3429851</v>
      </c>
      <c r="P30" s="8">
        <v>2068823</v>
      </c>
      <c r="Q30" s="8">
        <v>801160</v>
      </c>
      <c r="R30" s="8">
        <v>6299834</v>
      </c>
      <c r="S30" s="8"/>
      <c r="T30" s="8"/>
      <c r="U30" s="8"/>
      <c r="V30" s="8"/>
      <c r="W30" s="8">
        <v>22427701</v>
      </c>
      <c r="X30" s="8">
        <v>24134144</v>
      </c>
      <c r="Y30" s="8">
        <v>-1706443</v>
      </c>
      <c r="Z30" s="2">
        <v>-7.07</v>
      </c>
      <c r="AA30" s="6">
        <v>31303912</v>
      </c>
    </row>
    <row r="31" spans="1:27" ht="13.5">
      <c r="A31" s="25" t="s">
        <v>55</v>
      </c>
      <c r="B31" s="24"/>
      <c r="C31" s="6"/>
      <c r="D31" s="6"/>
      <c r="E31" s="7">
        <v>271691586</v>
      </c>
      <c r="F31" s="8">
        <v>252890435</v>
      </c>
      <c r="G31" s="8">
        <v>3451671</v>
      </c>
      <c r="H31" s="8">
        <v>5853711</v>
      </c>
      <c r="I31" s="8">
        <v>6654942</v>
      </c>
      <c r="J31" s="8">
        <v>15960324</v>
      </c>
      <c r="K31" s="8">
        <v>24387683</v>
      </c>
      <c r="L31" s="8">
        <v>22713175</v>
      </c>
      <c r="M31" s="8">
        <v>14137969</v>
      </c>
      <c r="N31" s="8">
        <v>61238827</v>
      </c>
      <c r="O31" s="8">
        <v>10275898</v>
      </c>
      <c r="P31" s="8">
        <v>16719607</v>
      </c>
      <c r="Q31" s="8">
        <v>23181928</v>
      </c>
      <c r="R31" s="8">
        <v>50177433</v>
      </c>
      <c r="S31" s="8"/>
      <c r="T31" s="8"/>
      <c r="U31" s="8"/>
      <c r="V31" s="8"/>
      <c r="W31" s="8">
        <v>127376584</v>
      </c>
      <c r="X31" s="8">
        <v>193995306</v>
      </c>
      <c r="Y31" s="8">
        <v>-66618722</v>
      </c>
      <c r="Z31" s="2">
        <v>-34.34</v>
      </c>
      <c r="AA31" s="6">
        <v>252890435</v>
      </c>
    </row>
    <row r="32" spans="1:27" ht="13.5">
      <c r="A32" s="25" t="s">
        <v>43</v>
      </c>
      <c r="B32" s="24"/>
      <c r="C32" s="6"/>
      <c r="D32" s="6"/>
      <c r="E32" s="7">
        <v>39583045</v>
      </c>
      <c r="F32" s="8">
        <v>41589760</v>
      </c>
      <c r="G32" s="8">
        <v>2005986</v>
      </c>
      <c r="H32" s="8">
        <v>2850429</v>
      </c>
      <c r="I32" s="8">
        <v>2682524</v>
      </c>
      <c r="J32" s="8">
        <v>7538939</v>
      </c>
      <c r="K32" s="8">
        <v>2647541</v>
      </c>
      <c r="L32" s="8">
        <v>2797352</v>
      </c>
      <c r="M32" s="8">
        <v>2750980</v>
      </c>
      <c r="N32" s="8">
        <v>8195873</v>
      </c>
      <c r="O32" s="8">
        <v>2765995</v>
      </c>
      <c r="P32" s="8">
        <v>2923977</v>
      </c>
      <c r="Q32" s="8">
        <v>2785822</v>
      </c>
      <c r="R32" s="8">
        <v>8475794</v>
      </c>
      <c r="S32" s="8"/>
      <c r="T32" s="8"/>
      <c r="U32" s="8"/>
      <c r="V32" s="8"/>
      <c r="W32" s="8">
        <v>24210606</v>
      </c>
      <c r="X32" s="8">
        <v>31689969</v>
      </c>
      <c r="Y32" s="8">
        <v>-7479363</v>
      </c>
      <c r="Z32" s="2">
        <v>-23.6</v>
      </c>
      <c r="AA32" s="6">
        <v>41589760</v>
      </c>
    </row>
    <row r="33" spans="1:27" ht="13.5">
      <c r="A33" s="25" t="s">
        <v>56</v>
      </c>
      <c r="B33" s="24"/>
      <c r="C33" s="6"/>
      <c r="D33" s="6"/>
      <c r="E33" s="7">
        <v>83226890</v>
      </c>
      <c r="F33" s="8">
        <v>102663155</v>
      </c>
      <c r="G33" s="8">
        <v>1679698</v>
      </c>
      <c r="H33" s="8">
        <v>2344321</v>
      </c>
      <c r="I33" s="8">
        <v>2212677</v>
      </c>
      <c r="J33" s="8">
        <v>6236696</v>
      </c>
      <c r="K33" s="8">
        <v>10893916</v>
      </c>
      <c r="L33" s="8">
        <v>7174809</v>
      </c>
      <c r="M33" s="8">
        <v>2140935</v>
      </c>
      <c r="N33" s="8">
        <v>20209660</v>
      </c>
      <c r="O33" s="8">
        <v>2544520</v>
      </c>
      <c r="P33" s="8">
        <v>3016348</v>
      </c>
      <c r="Q33" s="8">
        <v>7211765</v>
      </c>
      <c r="R33" s="8">
        <v>12772633</v>
      </c>
      <c r="S33" s="8"/>
      <c r="T33" s="8"/>
      <c r="U33" s="8"/>
      <c r="V33" s="8"/>
      <c r="W33" s="8">
        <v>39218989</v>
      </c>
      <c r="X33" s="8">
        <v>68984741</v>
      </c>
      <c r="Y33" s="8">
        <v>-29765752</v>
      </c>
      <c r="Z33" s="2">
        <v>-43.15</v>
      </c>
      <c r="AA33" s="6">
        <v>102663155</v>
      </c>
    </row>
    <row r="34" spans="1:27" ht="13.5">
      <c r="A34" s="23" t="s">
        <v>57</v>
      </c>
      <c r="B34" s="29"/>
      <c r="C34" s="6"/>
      <c r="D34" s="6"/>
      <c r="E34" s="7">
        <v>-67789</v>
      </c>
      <c r="F34" s="8">
        <v>-67789</v>
      </c>
      <c r="G34" s="8">
        <v>-56220</v>
      </c>
      <c r="H34" s="8">
        <v>-2905</v>
      </c>
      <c r="I34" s="8"/>
      <c r="J34" s="8">
        <v>-59125</v>
      </c>
      <c r="K34" s="8">
        <v>-6564</v>
      </c>
      <c r="L34" s="8"/>
      <c r="M34" s="8"/>
      <c r="N34" s="8">
        <v>-6564</v>
      </c>
      <c r="O34" s="8"/>
      <c r="P34" s="8"/>
      <c r="Q34" s="8"/>
      <c r="R34" s="8"/>
      <c r="S34" s="8"/>
      <c r="T34" s="8"/>
      <c r="U34" s="8"/>
      <c r="V34" s="8"/>
      <c r="W34" s="8">
        <v>-65689</v>
      </c>
      <c r="X34" s="8">
        <v>-50841</v>
      </c>
      <c r="Y34" s="8">
        <v>-14848</v>
      </c>
      <c r="Z34" s="2">
        <v>29.2</v>
      </c>
      <c r="AA34" s="6">
        <v>-67789</v>
      </c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2415650298</v>
      </c>
      <c r="F35" s="35">
        <f t="shared" si="1"/>
        <v>2261495658</v>
      </c>
      <c r="G35" s="35">
        <f t="shared" si="1"/>
        <v>145346163</v>
      </c>
      <c r="H35" s="35">
        <f t="shared" si="1"/>
        <v>-13562858</v>
      </c>
      <c r="I35" s="35">
        <f t="shared" si="1"/>
        <v>240951337</v>
      </c>
      <c r="J35" s="35">
        <f t="shared" si="1"/>
        <v>372734642</v>
      </c>
      <c r="K35" s="35">
        <f t="shared" si="1"/>
        <v>176067573</v>
      </c>
      <c r="L35" s="35">
        <f t="shared" si="1"/>
        <v>128893222</v>
      </c>
      <c r="M35" s="35">
        <f t="shared" si="1"/>
        <v>117746929</v>
      </c>
      <c r="N35" s="35">
        <f t="shared" si="1"/>
        <v>422707724</v>
      </c>
      <c r="O35" s="35">
        <f t="shared" si="1"/>
        <v>126709020</v>
      </c>
      <c r="P35" s="35">
        <f t="shared" si="1"/>
        <v>104848455</v>
      </c>
      <c r="Q35" s="35">
        <f t="shared" si="1"/>
        <v>98042511</v>
      </c>
      <c r="R35" s="35">
        <f t="shared" si="1"/>
        <v>329599986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1125042352</v>
      </c>
      <c r="X35" s="35">
        <f t="shared" si="1"/>
        <v>1713121777</v>
      </c>
      <c r="Y35" s="35">
        <f t="shared" si="1"/>
        <v>-588079425</v>
      </c>
      <c r="Z35" s="36">
        <f>+IF(X35&lt;&gt;0,+(Y35/X35)*100,0)</f>
        <v>-34.32794054079671</v>
      </c>
      <c r="AA35" s="33">
        <f>SUM(AA24:AA34)</f>
        <v>2261495658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-414724554</v>
      </c>
      <c r="F37" s="48">
        <f t="shared" si="2"/>
        <v>-20086252</v>
      </c>
      <c r="G37" s="48">
        <f t="shared" si="2"/>
        <v>129928972</v>
      </c>
      <c r="H37" s="48">
        <f t="shared" si="2"/>
        <v>132836193</v>
      </c>
      <c r="I37" s="48">
        <f t="shared" si="2"/>
        <v>-94632077</v>
      </c>
      <c r="J37" s="48">
        <f t="shared" si="2"/>
        <v>168133088</v>
      </c>
      <c r="K37" s="48">
        <f t="shared" si="2"/>
        <v>-32827239</v>
      </c>
      <c r="L37" s="48">
        <f t="shared" si="2"/>
        <v>9332418</v>
      </c>
      <c r="M37" s="48">
        <f t="shared" si="2"/>
        <v>19911318</v>
      </c>
      <c r="N37" s="48">
        <f t="shared" si="2"/>
        <v>-3583503</v>
      </c>
      <c r="O37" s="48">
        <f t="shared" si="2"/>
        <v>18882334</v>
      </c>
      <c r="P37" s="48">
        <f t="shared" si="2"/>
        <v>45536279</v>
      </c>
      <c r="Q37" s="48">
        <f t="shared" si="2"/>
        <v>40657975</v>
      </c>
      <c r="R37" s="48">
        <f t="shared" si="2"/>
        <v>105076588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269626173</v>
      </c>
      <c r="X37" s="48">
        <f>IF(F21=F35,0,X21-X35)</f>
        <v>-62125152</v>
      </c>
      <c r="Y37" s="48">
        <f t="shared" si="2"/>
        <v>331751325</v>
      </c>
      <c r="Z37" s="49">
        <f>+IF(X37&lt;&gt;0,+(Y37/X37)*100,0)</f>
        <v>-534.0048504026196</v>
      </c>
      <c r="AA37" s="46">
        <f>+AA21-AA35</f>
        <v>-20086252</v>
      </c>
    </row>
    <row r="38" spans="1:27" ht="22.5" customHeight="1">
      <c r="A38" s="50" t="s">
        <v>60</v>
      </c>
      <c r="B38" s="29"/>
      <c r="C38" s="6"/>
      <c r="D38" s="6"/>
      <c r="E38" s="7">
        <v>88803000</v>
      </c>
      <c r="F38" s="8">
        <v>88803000</v>
      </c>
      <c r="G38" s="8">
        <v>27521912</v>
      </c>
      <c r="H38" s="8">
        <v>2113</v>
      </c>
      <c r="I38" s="8">
        <v>-873650</v>
      </c>
      <c r="J38" s="8">
        <v>26650375</v>
      </c>
      <c r="K38" s="8">
        <v>1747838</v>
      </c>
      <c r="L38" s="8">
        <v>14914559</v>
      </c>
      <c r="M38" s="8">
        <v>1200</v>
      </c>
      <c r="N38" s="8">
        <v>16663597</v>
      </c>
      <c r="O38" s="8">
        <v>300</v>
      </c>
      <c r="P38" s="8">
        <v>23100300</v>
      </c>
      <c r="Q38" s="8">
        <v>1400</v>
      </c>
      <c r="R38" s="8">
        <v>23102000</v>
      </c>
      <c r="S38" s="8"/>
      <c r="T38" s="8"/>
      <c r="U38" s="8"/>
      <c r="V38" s="8"/>
      <c r="W38" s="8">
        <v>66415972</v>
      </c>
      <c r="X38" s="8">
        <v>66602250</v>
      </c>
      <c r="Y38" s="8">
        <v>-186278</v>
      </c>
      <c r="Z38" s="2">
        <v>-0.28</v>
      </c>
      <c r="AA38" s="6">
        <v>88803000</v>
      </c>
    </row>
    <row r="39" spans="1:27" ht="57" customHeight="1">
      <c r="A39" s="50" t="s">
        <v>61</v>
      </c>
      <c r="B39" s="29"/>
      <c r="C39" s="28"/>
      <c r="D39" s="28"/>
      <c r="E39" s="7">
        <v>16000000</v>
      </c>
      <c r="F39" s="26">
        <v>16000000</v>
      </c>
      <c r="G39" s="26">
        <v>-31292130</v>
      </c>
      <c r="H39" s="26">
        <v>31292130</v>
      </c>
      <c r="I39" s="26"/>
      <c r="J39" s="26"/>
      <c r="K39" s="26"/>
      <c r="L39" s="26"/>
      <c r="M39" s="26">
        <v>79853913</v>
      </c>
      <c r="N39" s="26">
        <v>79853913</v>
      </c>
      <c r="O39" s="26"/>
      <c r="P39" s="26"/>
      <c r="Q39" s="26">
        <v>61848696</v>
      </c>
      <c r="R39" s="26">
        <v>61848696</v>
      </c>
      <c r="S39" s="26"/>
      <c r="T39" s="26"/>
      <c r="U39" s="26"/>
      <c r="V39" s="26"/>
      <c r="W39" s="26">
        <v>141702609</v>
      </c>
      <c r="X39" s="26">
        <v>11999997</v>
      </c>
      <c r="Y39" s="26">
        <v>129702612</v>
      </c>
      <c r="Z39" s="27">
        <v>1080.86</v>
      </c>
      <c r="AA39" s="28">
        <v>16000000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-309921554</v>
      </c>
      <c r="F41" s="58">
        <f t="shared" si="3"/>
        <v>84716748</v>
      </c>
      <c r="G41" s="58">
        <f t="shared" si="3"/>
        <v>126158754</v>
      </c>
      <c r="H41" s="58">
        <f t="shared" si="3"/>
        <v>164130436</v>
      </c>
      <c r="I41" s="58">
        <f t="shared" si="3"/>
        <v>-95505727</v>
      </c>
      <c r="J41" s="58">
        <f t="shared" si="3"/>
        <v>194783463</v>
      </c>
      <c r="K41" s="58">
        <f t="shared" si="3"/>
        <v>-31079401</v>
      </c>
      <c r="L41" s="58">
        <f t="shared" si="3"/>
        <v>24246977</v>
      </c>
      <c r="M41" s="58">
        <f t="shared" si="3"/>
        <v>99766431</v>
      </c>
      <c r="N41" s="58">
        <f t="shared" si="3"/>
        <v>92934007</v>
      </c>
      <c r="O41" s="58">
        <f t="shared" si="3"/>
        <v>18882634</v>
      </c>
      <c r="P41" s="58">
        <f t="shared" si="3"/>
        <v>68636579</v>
      </c>
      <c r="Q41" s="58">
        <f t="shared" si="3"/>
        <v>102508071</v>
      </c>
      <c r="R41" s="58">
        <f t="shared" si="3"/>
        <v>190027284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477744754</v>
      </c>
      <c r="X41" s="58">
        <f t="shared" si="3"/>
        <v>16477095</v>
      </c>
      <c r="Y41" s="58">
        <f t="shared" si="3"/>
        <v>461267659</v>
      </c>
      <c r="Z41" s="59">
        <f>+IF(X41&lt;&gt;0,+(Y41/X41)*100,0)</f>
        <v>2799.4477121118744</v>
      </c>
      <c r="AA41" s="56">
        <f>SUM(AA37:AA40)</f>
        <v>84716748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-309921554</v>
      </c>
      <c r="F43" s="66">
        <f t="shared" si="4"/>
        <v>84716748</v>
      </c>
      <c r="G43" s="66">
        <f t="shared" si="4"/>
        <v>126158754</v>
      </c>
      <c r="H43" s="66">
        <f t="shared" si="4"/>
        <v>164130436</v>
      </c>
      <c r="I43" s="66">
        <f t="shared" si="4"/>
        <v>-95505727</v>
      </c>
      <c r="J43" s="66">
        <f t="shared" si="4"/>
        <v>194783463</v>
      </c>
      <c r="K43" s="66">
        <f t="shared" si="4"/>
        <v>-31079401</v>
      </c>
      <c r="L43" s="66">
        <f t="shared" si="4"/>
        <v>24246977</v>
      </c>
      <c r="M43" s="66">
        <f t="shared" si="4"/>
        <v>99766431</v>
      </c>
      <c r="N43" s="66">
        <f t="shared" si="4"/>
        <v>92934007</v>
      </c>
      <c r="O43" s="66">
        <f t="shared" si="4"/>
        <v>18882634</v>
      </c>
      <c r="P43" s="66">
        <f t="shared" si="4"/>
        <v>68636579</v>
      </c>
      <c r="Q43" s="66">
        <f t="shared" si="4"/>
        <v>102508071</v>
      </c>
      <c r="R43" s="66">
        <f t="shared" si="4"/>
        <v>190027284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477744754</v>
      </c>
      <c r="X43" s="66">
        <f t="shared" si="4"/>
        <v>16477095</v>
      </c>
      <c r="Y43" s="66">
        <f t="shared" si="4"/>
        <v>461267659</v>
      </c>
      <c r="Z43" s="67">
        <f>+IF(X43&lt;&gt;0,+(Y43/X43)*100,0)</f>
        <v>2799.4477121118744</v>
      </c>
      <c r="AA43" s="64">
        <f>+AA41-AA42</f>
        <v>84716748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-309921554</v>
      </c>
      <c r="F45" s="58">
        <f t="shared" si="5"/>
        <v>84716748</v>
      </c>
      <c r="G45" s="58">
        <f t="shared" si="5"/>
        <v>126158754</v>
      </c>
      <c r="H45" s="58">
        <f t="shared" si="5"/>
        <v>164130436</v>
      </c>
      <c r="I45" s="58">
        <f t="shared" si="5"/>
        <v>-95505727</v>
      </c>
      <c r="J45" s="58">
        <f t="shared" si="5"/>
        <v>194783463</v>
      </c>
      <c r="K45" s="58">
        <f t="shared" si="5"/>
        <v>-31079401</v>
      </c>
      <c r="L45" s="58">
        <f t="shared" si="5"/>
        <v>24246977</v>
      </c>
      <c r="M45" s="58">
        <f t="shared" si="5"/>
        <v>99766431</v>
      </c>
      <c r="N45" s="58">
        <f t="shared" si="5"/>
        <v>92934007</v>
      </c>
      <c r="O45" s="58">
        <f t="shared" si="5"/>
        <v>18882634</v>
      </c>
      <c r="P45" s="58">
        <f t="shared" si="5"/>
        <v>68636579</v>
      </c>
      <c r="Q45" s="58">
        <f t="shared" si="5"/>
        <v>102508071</v>
      </c>
      <c r="R45" s="58">
        <f t="shared" si="5"/>
        <v>190027284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477744754</v>
      </c>
      <c r="X45" s="58">
        <f t="shared" si="5"/>
        <v>16477095</v>
      </c>
      <c r="Y45" s="58">
        <f t="shared" si="5"/>
        <v>461267659</v>
      </c>
      <c r="Z45" s="59">
        <f>+IF(X45&lt;&gt;0,+(Y45/X45)*100,0)</f>
        <v>2799.4477121118744</v>
      </c>
      <c r="AA45" s="56">
        <f>SUM(AA43:AA44)</f>
        <v>84716748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-309921554</v>
      </c>
      <c r="F47" s="73">
        <f t="shared" si="6"/>
        <v>84716748</v>
      </c>
      <c r="G47" s="73">
        <f t="shared" si="6"/>
        <v>126158754</v>
      </c>
      <c r="H47" s="74">
        <f t="shared" si="6"/>
        <v>164130436</v>
      </c>
      <c r="I47" s="74">
        <f t="shared" si="6"/>
        <v>-95505727</v>
      </c>
      <c r="J47" s="74">
        <f t="shared" si="6"/>
        <v>194783463</v>
      </c>
      <c r="K47" s="74">
        <f t="shared" si="6"/>
        <v>-31079401</v>
      </c>
      <c r="L47" s="74">
        <f t="shared" si="6"/>
        <v>24246977</v>
      </c>
      <c r="M47" s="73">
        <f t="shared" si="6"/>
        <v>99766431</v>
      </c>
      <c r="N47" s="73">
        <f t="shared" si="6"/>
        <v>92934007</v>
      </c>
      <c r="O47" s="74">
        <f t="shared" si="6"/>
        <v>18882634</v>
      </c>
      <c r="P47" s="74">
        <f t="shared" si="6"/>
        <v>68636579</v>
      </c>
      <c r="Q47" s="74">
        <f t="shared" si="6"/>
        <v>102508071</v>
      </c>
      <c r="R47" s="74">
        <f t="shared" si="6"/>
        <v>190027284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477744754</v>
      </c>
      <c r="X47" s="74">
        <f t="shared" si="6"/>
        <v>16477095</v>
      </c>
      <c r="Y47" s="74">
        <f t="shared" si="6"/>
        <v>461267659</v>
      </c>
      <c r="Z47" s="75">
        <f>+IF(X47&lt;&gt;0,+(Y47/X47)*100,0)</f>
        <v>2799.4477121118744</v>
      </c>
      <c r="AA47" s="76">
        <f>SUM(AA45:AA46)</f>
        <v>84716748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2020-05-19T20:24:36Z</dcterms:created>
  <dcterms:modified xsi:type="dcterms:W3CDTF">2020-05-19T20:26:01Z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